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11580" activeTab="0"/>
  </bookViews>
  <sheets>
    <sheet name="boterpunten" sheetId="1" r:id="rId1"/>
    <sheet name="feb" sheetId="2" r:id="rId2"/>
    <sheet name="mrt" sheetId="3" r:id="rId3"/>
    <sheet name="apr" sheetId="4" r:id="rId4"/>
    <sheet name="mei" sheetId="5" r:id="rId5"/>
    <sheet name="jun" sheetId="6" r:id="rId6"/>
    <sheet name="jul" sheetId="7" r:id="rId7"/>
    <sheet name="aug" sheetId="8" r:id="rId8"/>
    <sheet name="sep" sheetId="9" r:id="rId9"/>
    <sheet name="okt" sheetId="10" r:id="rId10"/>
  </sheets>
  <definedNames>
    <definedName name="_xlnm.Print_Titles" localSheetId="3">'apr'!$1:$3</definedName>
    <definedName name="_xlnm.Print_Titles" localSheetId="7">'aug'!$1:$3</definedName>
    <definedName name="_xlnm.Print_Titles" localSheetId="0">'boterpunten'!$1:$2</definedName>
    <definedName name="_xlnm.Print_Titles" localSheetId="1">'feb'!$1:$3</definedName>
    <definedName name="_xlnm.Print_Titles" localSheetId="6">'jul'!$1:$3</definedName>
    <definedName name="_xlnm.Print_Titles" localSheetId="5">'jun'!$1:$3</definedName>
    <definedName name="_xlnm.Print_Titles" localSheetId="4">'mei'!$1:$3</definedName>
    <definedName name="_xlnm.Print_Titles" localSheetId="2">'mrt'!$1:$3</definedName>
    <definedName name="_xlnm.Print_Titles" localSheetId="9">'okt'!$1:$3</definedName>
    <definedName name="_xlnm.Print_Titles" localSheetId="8">'sep'!$1:$3</definedName>
  </definedNames>
  <calcPr fullCalcOnLoad="1"/>
</workbook>
</file>

<file path=xl/sharedStrings.xml><?xml version="1.0" encoding="utf-8"?>
<sst xmlns="http://schemas.openxmlformats.org/spreadsheetml/2006/main" count="1376" uniqueCount="171">
  <si>
    <t>Woensdag</t>
  </si>
  <si>
    <t>Donderdag</t>
  </si>
  <si>
    <t>Zaterdag</t>
  </si>
  <si>
    <t>Zondag</t>
  </si>
  <si>
    <t>Maandag</t>
  </si>
  <si>
    <t>Dinsdag</t>
  </si>
  <si>
    <t>Bangels Johan</t>
  </si>
  <si>
    <t>Boyen Alain</t>
  </si>
  <si>
    <t>Branders Herman</t>
  </si>
  <si>
    <t>Decat Bert</t>
  </si>
  <si>
    <t>Denhaen Filip</t>
  </si>
  <si>
    <t>Dunon Francis</t>
  </si>
  <si>
    <t>Dupuis Marc</t>
  </si>
  <si>
    <t>Guilliams André</t>
  </si>
  <si>
    <t>Hombroux Bart</t>
  </si>
  <si>
    <t>Ingels Alfons</t>
  </si>
  <si>
    <t>Linnekens Johny</t>
  </si>
  <si>
    <t>Loyaerts Patrick</t>
  </si>
  <si>
    <t>Maleux Daniel</t>
  </si>
  <si>
    <t>Marsoul Alfons</t>
  </si>
  <si>
    <t>Renquet Paul</t>
  </si>
  <si>
    <t>Renson Alfred</t>
  </si>
  <si>
    <t>Roosen Luc</t>
  </si>
  <si>
    <t>Schevenels Tony</t>
  </si>
  <si>
    <t>Serron Guy</t>
  </si>
  <si>
    <t>Smets Charles</t>
  </si>
  <si>
    <t>Steegmans Norbert</t>
  </si>
  <si>
    <t>Steenwinckels Jean</t>
  </si>
  <si>
    <t>Stijnen Eric</t>
  </si>
  <si>
    <t>Thirion Marc</t>
  </si>
  <si>
    <t>Tilkens Romain</t>
  </si>
  <si>
    <t>Wauters David</t>
  </si>
  <si>
    <t>Baron Jan</t>
  </si>
  <si>
    <t>Carlens André</t>
  </si>
  <si>
    <t>Mathieu Jos</t>
  </si>
  <si>
    <t>Ledoux Filip</t>
  </si>
  <si>
    <t>Dewaelheyns Peter</t>
  </si>
  <si>
    <t>Tuts Frans</t>
  </si>
  <si>
    <t>Goffings Peter</t>
  </si>
  <si>
    <t>Colsoul Hubert</t>
  </si>
  <si>
    <t>Kilometers &amp; Punten</t>
  </si>
  <si>
    <t>TOTAAL KM</t>
  </si>
  <si>
    <t>SEIZOEN KM</t>
  </si>
  <si>
    <t>TOTAAL PT</t>
  </si>
  <si>
    <t>SEIZOEN PT</t>
  </si>
  <si>
    <t xml:space="preserve">TOTAAL KM </t>
  </si>
  <si>
    <t xml:space="preserve">SEIZOEN KM </t>
  </si>
  <si>
    <t>Boterpunten</t>
  </si>
  <si>
    <t>TOTAAL</t>
  </si>
  <si>
    <t>Haspengouw Sportief geld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</si>
  <si>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</si>
  <si>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</si>
  <si>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</si>
  <si>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</si>
  <si>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</si>
  <si>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</si>
  <si>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</si>
  <si>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</si>
  <si>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</si>
  <si>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</si>
  <si>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Dignef Jurgen</t>
  </si>
  <si>
    <t>Roosen Yannic</t>
  </si>
  <si>
    <t>Branckaute Guy</t>
  </si>
  <si>
    <t>Bries Bart</t>
  </si>
  <si>
    <t>Vanbrabant Paul</t>
  </si>
  <si>
    <t>Schiemsky Daniel</t>
  </si>
  <si>
    <t>Scalais Patrick</t>
  </si>
  <si>
    <t>Brien Jean Louis</t>
  </si>
  <si>
    <t>Janssens Dirk</t>
  </si>
  <si>
    <t>Vanhengel Jean-Pierre</t>
  </si>
  <si>
    <t>Ulens Hilde</t>
  </si>
  <si>
    <t>Masi Pascal</t>
  </si>
  <si>
    <t>Reynaerts Georges</t>
  </si>
  <si>
    <t>Janssens Patrick</t>
  </si>
  <si>
    <t>Nys Luc</t>
  </si>
  <si>
    <t>Botte Yves</t>
  </si>
  <si>
    <t>Cans Patrick</t>
  </si>
  <si>
    <t>Loyaerts Vital</t>
  </si>
  <si>
    <t>L'Homme Alex</t>
  </si>
  <si>
    <t>Jacquet Jan</t>
  </si>
  <si>
    <t>Simons Andy</t>
  </si>
  <si>
    <t>Simons Marc</t>
  </si>
  <si>
    <t>Bollen Roger</t>
  </si>
  <si>
    <t>Muls Johan</t>
  </si>
  <si>
    <t>Dusart Ludo</t>
  </si>
  <si>
    <t>Thijs Koen</t>
  </si>
  <si>
    <t>Boyen Patrick</t>
  </si>
  <si>
    <t>Ulens Benny</t>
  </si>
  <si>
    <t>Clarebots Emily</t>
  </si>
  <si>
    <t>Clarebots Frank</t>
  </si>
  <si>
    <t>Clarebots Marnicq</t>
  </si>
  <si>
    <t>Bollings Emile</t>
  </si>
  <si>
    <t>Van Ceulenbroeck Luc</t>
  </si>
  <si>
    <t>Reynaerts Gust</t>
  </si>
  <si>
    <t>Hermans Sylvie</t>
  </si>
  <si>
    <t>VanRoosendael Eddy</t>
  </si>
  <si>
    <t>Ulens Rita</t>
  </si>
  <si>
    <t>Bertrand Alex</t>
  </si>
  <si>
    <t>Lenaerts Annick</t>
  </si>
  <si>
    <t>Tuts Alain</t>
  </si>
  <si>
    <t>Boyen Jos</t>
  </si>
  <si>
    <t>Conard Guy</t>
  </si>
  <si>
    <t>Oktober 2011</t>
  </si>
  <si>
    <t>Degroot Mike</t>
  </si>
  <si>
    <t>Dewilde Alain</t>
  </si>
  <si>
    <t>Dulier Maurice</t>
  </si>
  <si>
    <t>Herbots Jeanine</t>
  </si>
  <si>
    <t>Lecocq Benny</t>
  </si>
  <si>
    <t>Mombaers Dirk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</si>
  <si>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</si>
  <si>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</si>
  <si>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</si>
  <si>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</si>
  <si>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</si>
  <si>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</si>
  <si>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</si>
  <si>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Szynanska Magdalena</t>
  </si>
  <si>
    <t>Van Ceulenbroeck Ayrton</t>
  </si>
  <si>
    <t>Vranken Jef</t>
  </si>
  <si>
    <t>Electeur Bruno</t>
  </si>
  <si>
    <t>Poffe Rossi</t>
  </si>
  <si>
    <t>Wouters Anne</t>
  </si>
  <si>
    <t>Tilkens Alain</t>
  </si>
  <si>
    <t>Ivens Desire</t>
  </si>
  <si>
    <t>Vanderwaeren Dominique</t>
  </si>
  <si>
    <t>Logist Didier</t>
  </si>
  <si>
    <t>Huveneers Magda</t>
  </si>
  <si>
    <t>Februari 2012</t>
  </si>
  <si>
    <t>Maart 2012</t>
  </si>
  <si>
    <t>April 2012</t>
  </si>
  <si>
    <t>Mei 2012</t>
  </si>
  <si>
    <t>Juli 2012</t>
  </si>
  <si>
    <t>Juni 2012</t>
  </si>
  <si>
    <t>September 2012</t>
  </si>
  <si>
    <t>Augustus 2012</t>
  </si>
  <si>
    <t>Cologne Jo</t>
  </si>
  <si>
    <t>Hackelbracht Kevin</t>
  </si>
  <si>
    <t>Klingeleers Bart</t>
  </si>
  <si>
    <t>Somers Marc</t>
  </si>
  <si>
    <t>Thierie Erwin</t>
  </si>
  <si>
    <t>Hackelbracht Erwin</t>
  </si>
  <si>
    <t>Muls Hubert</t>
  </si>
  <si>
    <t>Wauters Jan</t>
  </si>
  <si>
    <t>Vandenryt Wesley</t>
  </si>
  <si>
    <t>De Mey Sven</t>
  </si>
  <si>
    <t>Van Den Broeck Joost</t>
  </si>
  <si>
    <t>Antioco Gregory</t>
  </si>
  <si>
    <t>Mievis Walter</t>
  </si>
  <si>
    <t>Van Grieken Joris</t>
  </si>
  <si>
    <t>Branders Kim</t>
  </si>
  <si>
    <t>Conard Raf</t>
  </si>
  <si>
    <t>Menten Stefan</t>
  </si>
  <si>
    <t>Masi Martine</t>
  </si>
  <si>
    <t>Schevenels Carla</t>
  </si>
  <si>
    <t>De Schampeleire Luc</t>
  </si>
  <si>
    <t>De Schampheleire Luc</t>
  </si>
  <si>
    <t>TP bewegwijzering</t>
  </si>
  <si>
    <t>TP vrijdag</t>
  </si>
  <si>
    <t>TP zaterdag</t>
  </si>
  <si>
    <t>TP verg. - voorber.</t>
  </si>
  <si>
    <t>Koers 20/5</t>
  </si>
  <si>
    <t>De Swert Jurgen</t>
  </si>
  <si>
    <t>Hombroukx Paul</t>
  </si>
  <si>
    <t>Koers 2/9</t>
  </si>
  <si>
    <t>kledij 2013</t>
  </si>
  <si>
    <t>punten laureaten</t>
  </si>
  <si>
    <t>puntengeld</t>
  </si>
  <si>
    <t>activiteiten</t>
  </si>
  <si>
    <t>Totaal Kledinggeld</t>
  </si>
  <si>
    <t>Eindsaldo 2012</t>
  </si>
  <si>
    <t>Eindsaldo 2011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</si>
</sst>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813]dddd\ d\ mmmm\ yyyy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#,##0.00\ &quot;€&quot;"/>
    <numFmt numFmtId="186" formatCode="&quot;€&quot;\ #,##0.00"/>
  </numFmts>
  <fonts count="5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9"/>
      <name val="Arial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textRotation="9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textRotation="90"/>
    </xf>
    <xf numFmtId="14" fontId="2" fillId="0" borderId="18" xfId="0" applyNumberFormat="1" applyFont="1" applyFill="1" applyBorder="1" applyAlignment="1">
      <alignment horizontal="center" vertical="justify" textRotation="90"/>
    </xf>
    <xf numFmtId="0" fontId="0" fillId="34" borderId="12" xfId="0" applyFill="1" applyBorder="1" applyAlignment="1">
      <alignment/>
    </xf>
    <xf numFmtId="14" fontId="2" fillId="0" borderId="18" xfId="0" applyNumberFormat="1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textRotation="90"/>
    </xf>
    <xf numFmtId="0" fontId="0" fillId="0" borderId="14" xfId="0" applyFill="1" applyBorder="1" applyAlignment="1">
      <alignment/>
    </xf>
    <xf numFmtId="0" fontId="0" fillId="34" borderId="19" xfId="0" applyFill="1" applyBorder="1" applyAlignment="1">
      <alignment/>
    </xf>
    <xf numFmtId="14" fontId="9" fillId="0" borderId="20" xfId="0" applyNumberFormat="1" applyFont="1" applyFill="1" applyBorder="1" applyAlignment="1">
      <alignment horizontal="center" vertical="justify" textRotation="90"/>
    </xf>
    <xf numFmtId="0" fontId="1" fillId="0" borderId="21" xfId="0" applyFont="1" applyBorder="1" applyAlignment="1">
      <alignment textRotation="90"/>
    </xf>
    <xf numFmtId="0" fontId="0" fillId="33" borderId="16" xfId="0" applyFill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3" borderId="26" xfId="0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" fillId="0" borderId="29" xfId="0" applyFont="1" applyBorder="1" applyAlignment="1">
      <alignment textRotation="90"/>
    </xf>
    <xf numFmtId="185" fontId="0" fillId="0" borderId="29" xfId="0" applyNumberFormat="1" applyBorder="1" applyAlignment="1">
      <alignment/>
    </xf>
    <xf numFmtId="0" fontId="10" fillId="36" borderId="30" xfId="0" applyFont="1" applyFill="1" applyBorder="1" applyAlignment="1">
      <alignment textRotation="90"/>
    </xf>
    <xf numFmtId="0" fontId="0" fillId="36" borderId="31" xfId="0" applyFill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Fill="1" applyBorder="1" applyAlignment="1">
      <alignment/>
    </xf>
    <xf numFmtId="0" fontId="0" fillId="36" borderId="34" xfId="0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 quotePrefix="1">
      <alignment/>
    </xf>
    <xf numFmtId="0" fontId="1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5" fontId="0" fillId="0" borderId="29" xfId="0" applyNumberFormat="1" applyFont="1" applyBorder="1" applyAlignment="1">
      <alignment/>
    </xf>
    <xf numFmtId="185" fontId="0" fillId="0" borderId="35" xfId="0" applyNumberFormat="1" applyBorder="1" applyAlignment="1">
      <alignment/>
    </xf>
    <xf numFmtId="170" fontId="0" fillId="0" borderId="29" xfId="0" applyNumberFormat="1" applyBorder="1" applyAlignment="1">
      <alignment/>
    </xf>
    <xf numFmtId="0" fontId="0" fillId="0" borderId="36" xfId="0" applyFont="1" applyFill="1" applyBorder="1" applyAlignment="1">
      <alignment/>
    </xf>
    <xf numFmtId="185" fontId="50" fillId="0" borderId="29" xfId="0" applyNumberFormat="1" applyFont="1" applyBorder="1" applyAlignment="1">
      <alignment/>
    </xf>
    <xf numFmtId="185" fontId="50" fillId="0" borderId="35" xfId="0" applyNumberFormat="1" applyFont="1" applyBorder="1" applyAlignment="1">
      <alignment/>
    </xf>
    <xf numFmtId="0" fontId="9" fillId="37" borderId="35" xfId="0" applyFont="1" applyFill="1" applyBorder="1" applyAlignment="1">
      <alignment textRotation="90"/>
    </xf>
    <xf numFmtId="0" fontId="13" fillId="37" borderId="29" xfId="0" applyFont="1" applyFill="1" applyBorder="1" applyAlignment="1">
      <alignment/>
    </xf>
    <xf numFmtId="0" fontId="14" fillId="0" borderId="0" xfId="0" applyFont="1" applyAlignment="1">
      <alignment horizontal="right"/>
    </xf>
    <xf numFmtId="186" fontId="0" fillId="0" borderId="0" xfId="0" applyNumberFormat="1" applyAlignment="1">
      <alignment/>
    </xf>
    <xf numFmtId="166" fontId="0" fillId="37" borderId="29" xfId="0" applyNumberFormat="1" applyFont="1" applyFill="1" applyBorder="1" applyAlignment="1">
      <alignment/>
    </xf>
    <xf numFmtId="0" fontId="4" fillId="34" borderId="17" xfId="0" applyFont="1" applyFill="1" applyBorder="1" applyAlignment="1">
      <alignment horizontal="center" textRotation="90"/>
    </xf>
    <xf numFmtId="0" fontId="4" fillId="34" borderId="14" xfId="0" applyFont="1" applyFill="1" applyBorder="1" applyAlignment="1">
      <alignment horizontal="center" textRotation="90"/>
    </xf>
    <xf numFmtId="0" fontId="4" fillId="34" borderId="37" xfId="0" applyFont="1" applyFill="1" applyBorder="1" applyAlignment="1">
      <alignment horizontal="center" textRotation="90"/>
    </xf>
    <xf numFmtId="0" fontId="4" fillId="34" borderId="38" xfId="0" applyFont="1" applyFill="1" applyBorder="1" applyAlignment="1">
      <alignment horizontal="center" textRotation="90"/>
    </xf>
    <xf numFmtId="0" fontId="4" fillId="33" borderId="39" xfId="0" applyFont="1" applyFill="1" applyBorder="1" applyAlignment="1">
      <alignment horizontal="center" textRotation="90"/>
    </xf>
    <xf numFmtId="0" fontId="4" fillId="33" borderId="40" xfId="0" applyFont="1" applyFill="1" applyBorder="1" applyAlignment="1">
      <alignment horizontal="center" textRotation="90"/>
    </xf>
    <xf numFmtId="0" fontId="4" fillId="33" borderId="37" xfId="0" applyFont="1" applyFill="1" applyBorder="1" applyAlignment="1">
      <alignment horizontal="center" textRotation="90"/>
    </xf>
    <xf numFmtId="0" fontId="4" fillId="33" borderId="38" xfId="0" applyFont="1" applyFill="1" applyBorder="1" applyAlignment="1">
      <alignment horizontal="center" textRotation="90"/>
    </xf>
    <xf numFmtId="0" fontId="4" fillId="33" borderId="17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PageLayoutView="0" workbookViewId="0" topLeftCell="A1">
      <selection activeCell="I75" sqref="I75"/>
    </sheetView>
  </sheetViews>
  <sheetFormatPr defaultColWidth="9.140625" defaultRowHeight="12.75"/>
  <cols>
    <col min="1" max="1" width="16.8515625" style="0" customWidth="1"/>
    <col min="2" max="16" width="3.57421875" style="0" customWidth="1"/>
    <col min="17" max="18" width="5.7109375" style="0" customWidth="1"/>
    <col min="19" max="20" width="7.140625" style="0" bestFit="1" customWidth="1"/>
    <col min="21" max="21" width="9.7109375" style="0" bestFit="1" customWidth="1"/>
    <col min="22" max="22" width="7.140625" style="0" bestFit="1" customWidth="1"/>
    <col min="23" max="23" width="8.140625" style="0" bestFit="1" customWidth="1"/>
    <col min="24" max="24" width="9.7109375" style="0" bestFit="1" customWidth="1"/>
  </cols>
  <sheetData>
    <row r="1" spans="1:20" ht="27.75" customHeight="1" thickBot="1">
      <c r="A1" s="3" t="s">
        <v>47</v>
      </c>
      <c r="Q1" s="62" t="s">
        <v>49</v>
      </c>
      <c r="R1" s="4"/>
      <c r="S1" s="4"/>
      <c r="T1" s="4"/>
    </row>
    <row r="2" spans="1:24" s="1" customFormat="1" ht="84.75" customHeight="1" thickBot="1">
      <c r="A2" s="24"/>
      <c r="B2" s="23" t="s">
        <v>50</v>
      </c>
      <c r="C2" s="23" t="s">
        <v>51</v>
      </c>
      <c r="D2" s="23" t="s">
        <v>52</v>
      </c>
      <c r="E2" s="23" t="s">
        <v>53</v>
      </c>
      <c r="F2" s="23" t="s">
        <v>54</v>
      </c>
      <c r="G2" s="23" t="s">
        <v>55</v>
      </c>
      <c r="H2" s="23" t="s">
        <v>57</v>
      </c>
      <c r="I2" s="23" t="s">
        <v>56</v>
      </c>
      <c r="J2" s="23" t="s">
        <v>58</v>
      </c>
      <c r="K2" s="23" t="s">
        <v>159</v>
      </c>
      <c r="L2" s="23" t="s">
        <v>156</v>
      </c>
      <c r="M2" s="23" t="s">
        <v>157</v>
      </c>
      <c r="N2" s="23" t="s">
        <v>158</v>
      </c>
      <c r="O2" s="23" t="s">
        <v>160</v>
      </c>
      <c r="P2" s="23" t="s">
        <v>163</v>
      </c>
      <c r="Q2" s="44" t="s">
        <v>48</v>
      </c>
      <c r="R2" s="60" t="s">
        <v>165</v>
      </c>
      <c r="S2" s="60" t="s">
        <v>166</v>
      </c>
      <c r="T2" s="60" t="s">
        <v>167</v>
      </c>
      <c r="U2" s="42" t="s">
        <v>168</v>
      </c>
      <c r="V2" s="42" t="s">
        <v>170</v>
      </c>
      <c r="W2" s="42" t="s">
        <v>164</v>
      </c>
      <c r="X2" s="42" t="s">
        <v>169</v>
      </c>
    </row>
    <row r="3" spans="1:24" ht="13.5" thickBot="1">
      <c r="A3" s="14" t="s">
        <v>146</v>
      </c>
      <c r="B3" s="2">
        <f>feb!F4</f>
        <v>0</v>
      </c>
      <c r="C3" s="2">
        <f>mrt!K4</f>
        <v>1</v>
      </c>
      <c r="D3" s="2">
        <f>apr!L4</f>
        <v>2</v>
      </c>
      <c r="E3" s="2">
        <f>mei!M4</f>
        <v>1</v>
      </c>
      <c r="F3" s="2">
        <f>jun!K4</f>
        <v>2</v>
      </c>
      <c r="G3" s="2">
        <f>jul!K4</f>
        <v>0</v>
      </c>
      <c r="H3" s="2">
        <f>aug!K4</f>
        <v>1</v>
      </c>
      <c r="I3" s="2">
        <f>sep!L4</f>
        <v>1</v>
      </c>
      <c r="J3" s="2">
        <f>okt!H4</f>
        <v>0</v>
      </c>
      <c r="K3" s="2"/>
      <c r="L3" s="2"/>
      <c r="M3" s="2"/>
      <c r="N3" s="2"/>
      <c r="O3" s="2"/>
      <c r="P3" s="2"/>
      <c r="Q3" s="45">
        <f>SUM(B3:P3)</f>
        <v>8</v>
      </c>
      <c r="R3" s="61"/>
      <c r="S3" s="64">
        <f>(SUM(B3:J3)+R3)*20/100</f>
        <v>1.6</v>
      </c>
      <c r="T3" s="64">
        <f>SUM(K3:P3)*40/100</f>
        <v>0</v>
      </c>
      <c r="U3" s="56">
        <f>S3+T3</f>
        <v>1.6</v>
      </c>
      <c r="V3" s="43"/>
      <c r="W3" s="58"/>
      <c r="X3" s="43">
        <f>U3+V3-W3</f>
        <v>1.6</v>
      </c>
    </row>
    <row r="4" spans="1:24" ht="13.5" thickBot="1">
      <c r="A4" s="14" t="s">
        <v>6</v>
      </c>
      <c r="B4" s="2">
        <f>feb!F6</f>
        <v>3</v>
      </c>
      <c r="C4" s="2">
        <f>mrt!K6</f>
        <v>0</v>
      </c>
      <c r="D4" s="2">
        <f>apr!L6</f>
        <v>2</v>
      </c>
      <c r="E4" s="2">
        <f>mei!M6</f>
        <v>1</v>
      </c>
      <c r="F4" s="2">
        <f>jun!K6</f>
        <v>1</v>
      </c>
      <c r="G4" s="2">
        <f>jul!K6</f>
        <v>0</v>
      </c>
      <c r="H4" s="2">
        <f>aug!K6</f>
        <v>0</v>
      </c>
      <c r="I4" s="2">
        <f>sep!L6</f>
        <v>1</v>
      </c>
      <c r="J4" s="2">
        <f>okt!H6</f>
        <v>0</v>
      </c>
      <c r="K4" s="2"/>
      <c r="L4" s="2"/>
      <c r="M4" s="2"/>
      <c r="N4" s="2"/>
      <c r="O4" s="2">
        <v>10</v>
      </c>
      <c r="P4" s="2">
        <v>10</v>
      </c>
      <c r="Q4" s="45">
        <f aca="true" t="shared" si="0" ref="Q4:Q67">SUM(B4:P4)</f>
        <v>28</v>
      </c>
      <c r="R4" s="61"/>
      <c r="S4" s="64">
        <f aca="true" t="shared" si="1" ref="S4:S67">(SUM(B4:J4)+R4)*20/100</f>
        <v>1.6</v>
      </c>
      <c r="T4" s="64">
        <f aca="true" t="shared" si="2" ref="T4:T67">SUM(K4:P4)*40/100</f>
        <v>8</v>
      </c>
      <c r="U4" s="56">
        <f aca="true" t="shared" si="3" ref="U4:U67">S4+T4</f>
        <v>9.6</v>
      </c>
      <c r="V4" s="43">
        <v>2</v>
      </c>
      <c r="W4" s="58"/>
      <c r="X4" s="43">
        <f aca="true" t="shared" si="4" ref="X4:X67">U4+V4-W4</f>
        <v>11.6</v>
      </c>
    </row>
    <row r="5" spans="1:24" ht="13.5" thickBot="1">
      <c r="A5" s="14" t="s">
        <v>32</v>
      </c>
      <c r="B5" s="2">
        <f>feb!F7</f>
        <v>4</v>
      </c>
      <c r="C5" s="2">
        <f>mrt!K7</f>
        <v>3</v>
      </c>
      <c r="D5" s="2">
        <f>apr!L7</f>
        <v>2</v>
      </c>
      <c r="E5" s="2">
        <f>mei!M7</f>
        <v>1</v>
      </c>
      <c r="F5" s="2">
        <f>jun!K7</f>
        <v>1</v>
      </c>
      <c r="G5" s="2">
        <f>jul!K7</f>
        <v>3</v>
      </c>
      <c r="H5" s="2">
        <f>aug!K7</f>
        <v>1</v>
      </c>
      <c r="I5" s="2">
        <f>sep!L7</f>
        <v>1</v>
      </c>
      <c r="J5" s="2">
        <f>okt!H7</f>
        <v>0</v>
      </c>
      <c r="K5" s="2"/>
      <c r="L5" s="2">
        <v>40</v>
      </c>
      <c r="M5" s="2"/>
      <c r="N5" s="2"/>
      <c r="O5" s="2"/>
      <c r="P5" s="2"/>
      <c r="Q5" s="45">
        <f t="shared" si="0"/>
        <v>56</v>
      </c>
      <c r="R5" s="61"/>
      <c r="S5" s="64">
        <f t="shared" si="1"/>
        <v>3.2</v>
      </c>
      <c r="T5" s="64">
        <f t="shared" si="2"/>
        <v>16</v>
      </c>
      <c r="U5" s="56">
        <f t="shared" si="3"/>
        <v>19.2</v>
      </c>
      <c r="V5" s="43">
        <v>9.6</v>
      </c>
      <c r="W5" s="58"/>
      <c r="X5" s="43">
        <f t="shared" si="4"/>
        <v>28.799999999999997</v>
      </c>
    </row>
    <row r="6" spans="1:24" ht="13.5" thickBot="1">
      <c r="A6" s="14" t="s">
        <v>97</v>
      </c>
      <c r="B6" s="2">
        <f>feb!F8</f>
        <v>1</v>
      </c>
      <c r="C6" s="2">
        <f>mrt!K8</f>
        <v>3</v>
      </c>
      <c r="D6" s="2">
        <f>apr!L8</f>
        <v>2</v>
      </c>
      <c r="E6" s="2">
        <f>mei!M8</f>
        <v>2</v>
      </c>
      <c r="F6" s="2">
        <f>jun!K8</f>
        <v>1</v>
      </c>
      <c r="G6" s="2">
        <f>jul!K8</f>
        <v>0</v>
      </c>
      <c r="H6" s="2">
        <f>aug!K8</f>
        <v>3</v>
      </c>
      <c r="I6" s="2">
        <f>sep!L8</f>
        <v>1</v>
      </c>
      <c r="J6" s="2">
        <f>okt!H8</f>
        <v>0</v>
      </c>
      <c r="K6" s="2"/>
      <c r="L6" s="2"/>
      <c r="M6" s="2">
        <v>10</v>
      </c>
      <c r="N6" s="2">
        <v>20</v>
      </c>
      <c r="O6" s="2"/>
      <c r="P6" s="2"/>
      <c r="Q6" s="45">
        <f t="shared" si="0"/>
        <v>43</v>
      </c>
      <c r="R6" s="61"/>
      <c r="S6" s="64">
        <f t="shared" si="1"/>
        <v>2.6</v>
      </c>
      <c r="T6" s="64">
        <f t="shared" si="2"/>
        <v>12</v>
      </c>
      <c r="U6" s="56">
        <f t="shared" si="3"/>
        <v>14.6</v>
      </c>
      <c r="V6" s="43">
        <v>10</v>
      </c>
      <c r="W6" s="58"/>
      <c r="X6" s="43">
        <f t="shared" si="4"/>
        <v>24.6</v>
      </c>
    </row>
    <row r="7" spans="1:24" ht="13.5" thickBot="1">
      <c r="A7" s="14" t="s">
        <v>82</v>
      </c>
      <c r="B7" s="2">
        <f>feb!F9</f>
        <v>0</v>
      </c>
      <c r="C7" s="2">
        <f>mrt!K9</f>
        <v>0</v>
      </c>
      <c r="D7" s="2">
        <f>apr!L9</f>
        <v>0</v>
      </c>
      <c r="E7" s="2">
        <f>mei!M9</f>
        <v>0</v>
      </c>
      <c r="F7" s="2">
        <f>jun!K9</f>
        <v>0</v>
      </c>
      <c r="G7" s="2">
        <f>jul!K9</f>
        <v>0</v>
      </c>
      <c r="H7" s="2">
        <f>aug!K9</f>
        <v>0</v>
      </c>
      <c r="I7" s="2">
        <f>sep!L9</f>
        <v>0</v>
      </c>
      <c r="J7" s="2">
        <f>okt!H9</f>
        <v>0</v>
      </c>
      <c r="K7" s="2"/>
      <c r="L7" s="2"/>
      <c r="M7" s="2"/>
      <c r="N7" s="2"/>
      <c r="O7" s="2">
        <v>10</v>
      </c>
      <c r="P7" s="2"/>
      <c r="Q7" s="45">
        <f t="shared" si="0"/>
        <v>10</v>
      </c>
      <c r="R7" s="61"/>
      <c r="S7" s="64">
        <f t="shared" si="1"/>
        <v>0</v>
      </c>
      <c r="T7" s="64">
        <f t="shared" si="2"/>
        <v>4</v>
      </c>
      <c r="U7" s="56">
        <f t="shared" si="3"/>
        <v>4</v>
      </c>
      <c r="V7" s="43">
        <v>10.4</v>
      </c>
      <c r="W7" s="58"/>
      <c r="X7" s="43">
        <f t="shared" si="4"/>
        <v>14.4</v>
      </c>
    </row>
    <row r="8" spans="1:24" ht="13.5" thickBot="1">
      <c r="A8" s="14" t="s">
        <v>91</v>
      </c>
      <c r="B8" s="2">
        <f>feb!F10</f>
        <v>0</v>
      </c>
      <c r="C8" s="2">
        <f>mrt!K10</f>
        <v>1</v>
      </c>
      <c r="D8" s="2">
        <f>apr!L10</f>
        <v>0</v>
      </c>
      <c r="E8" s="2">
        <f>mei!M10</f>
        <v>0</v>
      </c>
      <c r="F8" s="2">
        <f>jun!K10</f>
        <v>0</v>
      </c>
      <c r="G8" s="2">
        <f>jul!K10</f>
        <v>0</v>
      </c>
      <c r="H8" s="2">
        <f>aug!K10</f>
        <v>0</v>
      </c>
      <c r="I8" s="2">
        <f>sep!L10</f>
        <v>0</v>
      </c>
      <c r="J8" s="2">
        <f>okt!H10</f>
        <v>0</v>
      </c>
      <c r="K8" s="2"/>
      <c r="L8" s="2"/>
      <c r="M8" s="2"/>
      <c r="N8" s="2"/>
      <c r="O8" s="2"/>
      <c r="P8" s="2"/>
      <c r="Q8" s="45">
        <f t="shared" si="0"/>
        <v>1</v>
      </c>
      <c r="R8" s="61"/>
      <c r="S8" s="64">
        <f t="shared" si="1"/>
        <v>0.2</v>
      </c>
      <c r="T8" s="64">
        <f t="shared" si="2"/>
        <v>0</v>
      </c>
      <c r="U8" s="56">
        <f t="shared" si="3"/>
        <v>0.2</v>
      </c>
      <c r="V8" s="43">
        <v>1.6</v>
      </c>
      <c r="W8" s="58"/>
      <c r="X8" s="43">
        <f t="shared" si="4"/>
        <v>1.8</v>
      </c>
    </row>
    <row r="9" spans="1:24" ht="13.5" thickBot="1">
      <c r="A9" s="14" t="s">
        <v>75</v>
      </c>
      <c r="B9" s="2">
        <f>feb!F11</f>
        <v>0</v>
      </c>
      <c r="C9" s="2">
        <f>mrt!K11</f>
        <v>2</v>
      </c>
      <c r="D9" s="2">
        <f>apr!L11</f>
        <v>4</v>
      </c>
      <c r="E9" s="2">
        <f>mei!M11</f>
        <v>5</v>
      </c>
      <c r="F9" s="2">
        <f>jun!K11</f>
        <v>0</v>
      </c>
      <c r="G9" s="2">
        <f>jul!K11</f>
        <v>1</v>
      </c>
      <c r="H9" s="2">
        <f>aug!K11</f>
        <v>3</v>
      </c>
      <c r="I9" s="2">
        <f>sep!L11</f>
        <v>2</v>
      </c>
      <c r="J9" s="2">
        <f>okt!H11</f>
        <v>1</v>
      </c>
      <c r="K9" s="2"/>
      <c r="L9" s="2"/>
      <c r="M9" s="2"/>
      <c r="N9" s="2"/>
      <c r="O9" s="2"/>
      <c r="P9" s="2"/>
      <c r="Q9" s="45">
        <f t="shared" si="0"/>
        <v>18</v>
      </c>
      <c r="R9" s="61"/>
      <c r="S9" s="64">
        <f t="shared" si="1"/>
        <v>3.6</v>
      </c>
      <c r="T9" s="64">
        <f t="shared" si="2"/>
        <v>0</v>
      </c>
      <c r="U9" s="56">
        <f t="shared" si="3"/>
        <v>3.6</v>
      </c>
      <c r="V9" s="43">
        <v>9.1</v>
      </c>
      <c r="W9" s="58"/>
      <c r="X9" s="43">
        <f t="shared" si="4"/>
        <v>12.7</v>
      </c>
    </row>
    <row r="10" spans="1:24" ht="13.5" thickBot="1">
      <c r="A10" s="14" t="s">
        <v>7</v>
      </c>
      <c r="B10" s="2">
        <f>feb!F11</f>
        <v>0</v>
      </c>
      <c r="C10" s="2">
        <f>mrt!K11</f>
        <v>2</v>
      </c>
      <c r="D10" s="2">
        <f>apr!L11</f>
        <v>4</v>
      </c>
      <c r="E10" s="2">
        <f>mei!M11</f>
        <v>5</v>
      </c>
      <c r="F10" s="2">
        <f>jun!K11</f>
        <v>0</v>
      </c>
      <c r="G10" s="2">
        <f>jul!K11</f>
        <v>1</v>
      </c>
      <c r="H10" s="2">
        <f>aug!K11</f>
        <v>3</v>
      </c>
      <c r="I10" s="2">
        <f>sep!L11</f>
        <v>2</v>
      </c>
      <c r="J10" s="2">
        <f>okt!H11</f>
        <v>1</v>
      </c>
      <c r="K10" s="2"/>
      <c r="L10" s="2"/>
      <c r="M10" s="2">
        <v>10</v>
      </c>
      <c r="N10" s="2">
        <v>20</v>
      </c>
      <c r="O10" s="2"/>
      <c r="P10" s="2"/>
      <c r="Q10" s="45">
        <f t="shared" si="0"/>
        <v>48</v>
      </c>
      <c r="R10" s="61"/>
      <c r="S10" s="64">
        <f t="shared" si="1"/>
        <v>3.6</v>
      </c>
      <c r="T10" s="64">
        <f t="shared" si="2"/>
        <v>12</v>
      </c>
      <c r="U10" s="56">
        <f t="shared" si="3"/>
        <v>15.6</v>
      </c>
      <c r="V10" s="43">
        <v>26</v>
      </c>
      <c r="W10" s="58"/>
      <c r="X10" s="43">
        <f t="shared" si="4"/>
        <v>41.6</v>
      </c>
    </row>
    <row r="11" spans="1:24" ht="13.5" thickBot="1">
      <c r="A11" s="14" t="s">
        <v>100</v>
      </c>
      <c r="B11" s="2">
        <f>feb!F12</f>
        <v>0</v>
      </c>
      <c r="C11" s="2">
        <f>mrt!K12</f>
        <v>0</v>
      </c>
      <c r="D11" s="2">
        <f>apr!L12</f>
        <v>0</v>
      </c>
      <c r="E11" s="2">
        <f>mei!M12</f>
        <v>0</v>
      </c>
      <c r="F11" s="2">
        <f>jun!K12</f>
        <v>0</v>
      </c>
      <c r="G11" s="2">
        <f>jul!K12</f>
        <v>0</v>
      </c>
      <c r="H11" s="2">
        <f>aug!K12</f>
        <v>0</v>
      </c>
      <c r="I11" s="2">
        <f>sep!L12</f>
        <v>0</v>
      </c>
      <c r="J11" s="2">
        <f>okt!H12</f>
        <v>0</v>
      </c>
      <c r="K11" s="2"/>
      <c r="L11" s="2"/>
      <c r="M11" s="2"/>
      <c r="N11" s="2"/>
      <c r="O11" s="2">
        <v>10</v>
      </c>
      <c r="P11" s="2">
        <v>10</v>
      </c>
      <c r="Q11" s="45">
        <f t="shared" si="0"/>
        <v>20</v>
      </c>
      <c r="R11" s="61"/>
      <c r="S11" s="64">
        <f t="shared" si="1"/>
        <v>0</v>
      </c>
      <c r="T11" s="64">
        <f t="shared" si="2"/>
        <v>8</v>
      </c>
      <c r="U11" s="56">
        <f t="shared" si="3"/>
        <v>8</v>
      </c>
      <c r="V11" s="43"/>
      <c r="W11" s="58"/>
      <c r="X11" s="43">
        <f t="shared" si="4"/>
        <v>8</v>
      </c>
    </row>
    <row r="12" spans="1:24" ht="13.5" thickBot="1">
      <c r="A12" s="14" t="s">
        <v>86</v>
      </c>
      <c r="B12" s="2">
        <f>feb!F13</f>
        <v>2</v>
      </c>
      <c r="C12" s="2">
        <f>mrt!K13</f>
        <v>4</v>
      </c>
      <c r="D12" s="2">
        <f>apr!L13</f>
        <v>6</v>
      </c>
      <c r="E12" s="2">
        <f>mei!M13</f>
        <v>6</v>
      </c>
      <c r="F12" s="2">
        <f>jun!K13</f>
        <v>3</v>
      </c>
      <c r="G12" s="2">
        <f>jul!K13</f>
        <v>4</v>
      </c>
      <c r="H12" s="2">
        <f>aug!K13</f>
        <v>4</v>
      </c>
      <c r="I12" s="2">
        <f>sep!L13</f>
        <v>3</v>
      </c>
      <c r="J12" s="2">
        <f>okt!H13</f>
        <v>3</v>
      </c>
      <c r="K12" s="2"/>
      <c r="L12" s="2"/>
      <c r="M12" s="2">
        <v>10</v>
      </c>
      <c r="N12" s="2"/>
      <c r="O12" s="2"/>
      <c r="P12" s="2"/>
      <c r="Q12" s="45">
        <f t="shared" si="0"/>
        <v>45</v>
      </c>
      <c r="R12" s="61">
        <v>125</v>
      </c>
      <c r="S12" s="64">
        <f t="shared" si="1"/>
        <v>32</v>
      </c>
      <c r="T12" s="64">
        <f t="shared" si="2"/>
        <v>4</v>
      </c>
      <c r="U12" s="56">
        <f t="shared" si="3"/>
        <v>36</v>
      </c>
      <c r="V12" s="43">
        <v>38.8</v>
      </c>
      <c r="W12" s="58"/>
      <c r="X12" s="43">
        <f t="shared" si="4"/>
        <v>74.8</v>
      </c>
    </row>
    <row r="13" spans="1:24" ht="13.5" thickBot="1">
      <c r="A13" s="14" t="s">
        <v>62</v>
      </c>
      <c r="B13" s="2">
        <f>feb!F14</f>
        <v>0</v>
      </c>
      <c r="C13" s="2">
        <f>mrt!K14</f>
        <v>4</v>
      </c>
      <c r="D13" s="2">
        <f>apr!L14</f>
        <v>4</v>
      </c>
      <c r="E13" s="2">
        <f>mei!M14</f>
        <v>6</v>
      </c>
      <c r="F13" s="2">
        <f>jun!K14</f>
        <v>3</v>
      </c>
      <c r="G13" s="2">
        <f>jul!K14</f>
        <v>3</v>
      </c>
      <c r="H13" s="2">
        <f>aug!K14</f>
        <v>5</v>
      </c>
      <c r="I13" s="2">
        <f>sep!L14</f>
        <v>3</v>
      </c>
      <c r="J13" s="2">
        <f>okt!H14</f>
        <v>0</v>
      </c>
      <c r="K13" s="2"/>
      <c r="L13" s="2">
        <v>10</v>
      </c>
      <c r="M13" s="2">
        <v>10</v>
      </c>
      <c r="N13" s="2">
        <v>30</v>
      </c>
      <c r="O13" s="2">
        <v>10</v>
      </c>
      <c r="P13" s="2">
        <v>10</v>
      </c>
      <c r="Q13" s="45">
        <f t="shared" si="0"/>
        <v>98</v>
      </c>
      <c r="R13" s="61">
        <v>50</v>
      </c>
      <c r="S13" s="64">
        <f t="shared" si="1"/>
        <v>15.6</v>
      </c>
      <c r="T13" s="64">
        <f t="shared" si="2"/>
        <v>28</v>
      </c>
      <c r="U13" s="56">
        <f t="shared" si="3"/>
        <v>43.6</v>
      </c>
      <c r="V13" s="43">
        <v>28.4</v>
      </c>
      <c r="W13" s="58"/>
      <c r="X13" s="43">
        <f t="shared" si="4"/>
        <v>72</v>
      </c>
    </row>
    <row r="14" spans="1:24" ht="13.5" thickBot="1">
      <c r="A14" s="14" t="s">
        <v>8</v>
      </c>
      <c r="B14" s="2">
        <f>feb!F15</f>
        <v>2</v>
      </c>
      <c r="C14" s="2">
        <f>mrt!K15</f>
        <v>4</v>
      </c>
      <c r="D14" s="2">
        <f>apr!L15</f>
        <v>5</v>
      </c>
      <c r="E14" s="2">
        <f>mei!M15</f>
        <v>7</v>
      </c>
      <c r="F14" s="2">
        <f>jun!K15</f>
        <v>4</v>
      </c>
      <c r="G14" s="2">
        <f>jul!K15</f>
        <v>2</v>
      </c>
      <c r="H14" s="2">
        <f>aug!K15</f>
        <v>5</v>
      </c>
      <c r="I14" s="2">
        <f>sep!L15</f>
        <v>5</v>
      </c>
      <c r="J14" s="2">
        <f>okt!H15</f>
        <v>1</v>
      </c>
      <c r="K14" s="2"/>
      <c r="L14" s="2"/>
      <c r="M14" s="2">
        <v>10</v>
      </c>
      <c r="N14" s="2">
        <v>10</v>
      </c>
      <c r="O14" s="2"/>
      <c r="P14" s="2">
        <v>10</v>
      </c>
      <c r="Q14" s="45">
        <f t="shared" si="0"/>
        <v>65</v>
      </c>
      <c r="R14" s="61">
        <v>125</v>
      </c>
      <c r="S14" s="64">
        <f t="shared" si="1"/>
        <v>32</v>
      </c>
      <c r="T14" s="64">
        <f t="shared" si="2"/>
        <v>12</v>
      </c>
      <c r="U14" s="56">
        <f t="shared" si="3"/>
        <v>44</v>
      </c>
      <c r="V14" s="43"/>
      <c r="W14" s="58">
        <v>9</v>
      </c>
      <c r="X14" s="43">
        <f t="shared" si="4"/>
        <v>35</v>
      </c>
    </row>
    <row r="15" spans="1:24" ht="13.5" thickBot="1">
      <c r="A15" s="14" t="s">
        <v>149</v>
      </c>
      <c r="B15" s="2">
        <f>feb!F16</f>
        <v>0</v>
      </c>
      <c r="C15" s="2">
        <f>mrt!K16</f>
        <v>0</v>
      </c>
      <c r="D15" s="2">
        <f>apr!L16</f>
        <v>0</v>
      </c>
      <c r="E15" s="2">
        <f>mei!M16</f>
        <v>2</v>
      </c>
      <c r="F15" s="2">
        <f>jun!K16</f>
        <v>1</v>
      </c>
      <c r="G15" s="2">
        <f>jul!K16</f>
        <v>0</v>
      </c>
      <c r="H15" s="2">
        <f>aug!K16</f>
        <v>0</v>
      </c>
      <c r="I15" s="2">
        <f>sep!L16</f>
        <v>0</v>
      </c>
      <c r="J15" s="2">
        <f>okt!H16</f>
        <v>1</v>
      </c>
      <c r="K15" s="2"/>
      <c r="L15" s="2"/>
      <c r="M15" s="2"/>
      <c r="N15" s="2"/>
      <c r="O15" s="2"/>
      <c r="P15" s="2"/>
      <c r="Q15" s="45">
        <f t="shared" si="0"/>
        <v>4</v>
      </c>
      <c r="R15" s="61"/>
      <c r="S15" s="64">
        <f t="shared" si="1"/>
        <v>0.8</v>
      </c>
      <c r="T15" s="64">
        <f t="shared" si="2"/>
        <v>0</v>
      </c>
      <c r="U15" s="56">
        <f t="shared" si="3"/>
        <v>0.8</v>
      </c>
      <c r="V15" s="43"/>
      <c r="W15" s="58">
        <v>1.2</v>
      </c>
      <c r="X15" s="43">
        <f t="shared" si="4"/>
        <v>-0.3999999999999999</v>
      </c>
    </row>
    <row r="16" spans="1:24" ht="13.5" thickBot="1">
      <c r="A16" s="14" t="s">
        <v>67</v>
      </c>
      <c r="B16" s="2">
        <f>feb!F17</f>
        <v>1</v>
      </c>
      <c r="C16" s="2">
        <f>mrt!K17</f>
        <v>4</v>
      </c>
      <c r="D16" s="2">
        <f>apr!L17</f>
        <v>3</v>
      </c>
      <c r="E16" s="2">
        <f>mei!M17</f>
        <v>7</v>
      </c>
      <c r="F16" s="2">
        <f>jun!K17</f>
        <v>3</v>
      </c>
      <c r="G16" s="2">
        <f>jul!K17</f>
        <v>4</v>
      </c>
      <c r="H16" s="2">
        <f>aug!K17</f>
        <v>4</v>
      </c>
      <c r="I16" s="2">
        <f>sep!L17</f>
        <v>5</v>
      </c>
      <c r="J16" s="2">
        <f>okt!H17</f>
        <v>2</v>
      </c>
      <c r="K16" s="2"/>
      <c r="L16" s="2">
        <v>40</v>
      </c>
      <c r="M16" s="2"/>
      <c r="N16" s="2">
        <v>30</v>
      </c>
      <c r="O16" s="2"/>
      <c r="P16" s="2"/>
      <c r="Q16" s="45">
        <f t="shared" si="0"/>
        <v>103</v>
      </c>
      <c r="R16" s="61">
        <v>75</v>
      </c>
      <c r="S16" s="64">
        <f t="shared" si="1"/>
        <v>21.6</v>
      </c>
      <c r="T16" s="64">
        <f t="shared" si="2"/>
        <v>28</v>
      </c>
      <c r="U16" s="56">
        <f t="shared" si="3"/>
        <v>49.6</v>
      </c>
      <c r="V16" s="43">
        <v>4.6</v>
      </c>
      <c r="W16" s="58">
        <v>44.2</v>
      </c>
      <c r="X16" s="43">
        <f>U16+V16-W16</f>
        <v>10</v>
      </c>
    </row>
    <row r="17" spans="1:24" ht="13.5" thickBot="1">
      <c r="A17" s="14" t="s">
        <v>63</v>
      </c>
      <c r="B17" s="2">
        <f>feb!F18</f>
        <v>1</v>
      </c>
      <c r="C17" s="2">
        <f>mrt!K18</f>
        <v>4</v>
      </c>
      <c r="D17" s="2">
        <f>apr!L18</f>
        <v>3</v>
      </c>
      <c r="E17" s="2">
        <f>mei!M18</f>
        <v>6</v>
      </c>
      <c r="F17" s="2">
        <f>jun!K18</f>
        <v>4</v>
      </c>
      <c r="G17" s="2">
        <f>jul!K18</f>
        <v>2</v>
      </c>
      <c r="H17" s="2">
        <f>aug!K18</f>
        <v>4</v>
      </c>
      <c r="I17" s="2">
        <f>sep!L18</f>
        <v>5</v>
      </c>
      <c r="J17" s="2">
        <f>okt!H18</f>
        <v>2</v>
      </c>
      <c r="K17" s="2">
        <v>5</v>
      </c>
      <c r="L17" s="2"/>
      <c r="M17" s="2">
        <v>10</v>
      </c>
      <c r="N17" s="2"/>
      <c r="O17" s="2">
        <v>10</v>
      </c>
      <c r="P17" s="2"/>
      <c r="Q17" s="45">
        <f t="shared" si="0"/>
        <v>56</v>
      </c>
      <c r="R17" s="61">
        <v>75</v>
      </c>
      <c r="S17" s="64">
        <f t="shared" si="1"/>
        <v>21.2</v>
      </c>
      <c r="T17" s="64">
        <f t="shared" si="2"/>
        <v>10</v>
      </c>
      <c r="U17" s="56">
        <f t="shared" si="3"/>
        <v>31.2</v>
      </c>
      <c r="V17" s="43"/>
      <c r="W17" s="58">
        <v>20.4</v>
      </c>
      <c r="X17" s="43">
        <f t="shared" si="4"/>
        <v>10.8</v>
      </c>
    </row>
    <row r="18" spans="1:24" ht="13.5" thickBot="1">
      <c r="A18" s="14" t="s">
        <v>76</v>
      </c>
      <c r="B18" s="2">
        <f>feb!F19</f>
        <v>1</v>
      </c>
      <c r="C18" s="2">
        <f>mrt!K19</f>
        <v>2</v>
      </c>
      <c r="D18" s="2">
        <f>apr!L19</f>
        <v>4</v>
      </c>
      <c r="E18" s="2">
        <f>mei!M19</f>
        <v>1</v>
      </c>
      <c r="F18" s="2">
        <f>jun!K19</f>
        <v>3</v>
      </c>
      <c r="G18" s="2">
        <f>jul!K19</f>
        <v>1</v>
      </c>
      <c r="H18" s="2">
        <f>aug!K19</f>
        <v>2</v>
      </c>
      <c r="I18" s="2">
        <f>sep!L19</f>
        <v>2</v>
      </c>
      <c r="J18" s="2">
        <f>okt!H19</f>
        <v>2</v>
      </c>
      <c r="K18" s="2">
        <v>20</v>
      </c>
      <c r="L18" s="2">
        <v>60</v>
      </c>
      <c r="M18" s="2">
        <v>10</v>
      </c>
      <c r="N18" s="2">
        <v>50</v>
      </c>
      <c r="O18" s="2"/>
      <c r="P18" s="2"/>
      <c r="Q18" s="45">
        <f t="shared" si="0"/>
        <v>158</v>
      </c>
      <c r="R18" s="61"/>
      <c r="S18" s="64">
        <f t="shared" si="1"/>
        <v>3.6</v>
      </c>
      <c r="T18" s="64">
        <f t="shared" si="2"/>
        <v>56</v>
      </c>
      <c r="U18" s="56">
        <f t="shared" si="3"/>
        <v>59.6</v>
      </c>
      <c r="V18" s="43">
        <v>16</v>
      </c>
      <c r="W18" s="58"/>
      <c r="X18" s="43">
        <f t="shared" si="4"/>
        <v>75.6</v>
      </c>
    </row>
    <row r="19" spans="1:24" ht="13.5" thickBot="1">
      <c r="A19" s="14" t="s">
        <v>33</v>
      </c>
      <c r="B19" s="2">
        <f>feb!F20</f>
        <v>0</v>
      </c>
      <c r="C19" s="2">
        <f>mrt!K20</f>
        <v>0</v>
      </c>
      <c r="D19" s="2">
        <f>apr!L20</f>
        <v>0</v>
      </c>
      <c r="E19" s="2">
        <f>mei!M20</f>
        <v>0</v>
      </c>
      <c r="F19" s="2">
        <f>jun!K20</f>
        <v>0</v>
      </c>
      <c r="G19" s="2">
        <f>jul!K20</f>
        <v>0</v>
      </c>
      <c r="H19" s="2">
        <f>aug!K20</f>
        <v>0</v>
      </c>
      <c r="I19" s="2">
        <f>sep!L20</f>
        <v>0</v>
      </c>
      <c r="J19" s="2">
        <f>okt!H20</f>
        <v>0</v>
      </c>
      <c r="K19" s="2"/>
      <c r="L19" s="2"/>
      <c r="M19" s="2"/>
      <c r="N19" s="2"/>
      <c r="O19" s="2">
        <v>10</v>
      </c>
      <c r="P19" s="2"/>
      <c r="Q19" s="45">
        <f t="shared" si="0"/>
        <v>10</v>
      </c>
      <c r="R19" s="61"/>
      <c r="S19" s="64">
        <f t="shared" si="1"/>
        <v>0</v>
      </c>
      <c r="T19" s="64">
        <f t="shared" si="2"/>
        <v>4</v>
      </c>
      <c r="U19" s="56">
        <f t="shared" si="3"/>
        <v>4</v>
      </c>
      <c r="V19" s="43">
        <v>11.1</v>
      </c>
      <c r="W19" s="58"/>
      <c r="X19" s="43">
        <f t="shared" si="4"/>
        <v>15.1</v>
      </c>
    </row>
    <row r="20" spans="1:24" ht="13.5" thickBot="1">
      <c r="A20" s="14" t="s">
        <v>88</v>
      </c>
      <c r="B20" s="2">
        <f>feb!F21</f>
        <v>0</v>
      </c>
      <c r="C20" s="2">
        <f>mrt!K21</f>
        <v>1</v>
      </c>
      <c r="D20" s="2">
        <f>apr!L21</f>
        <v>0</v>
      </c>
      <c r="E20" s="2">
        <f>mei!M21</f>
        <v>0</v>
      </c>
      <c r="F20" s="2">
        <f>jun!K21</f>
        <v>0</v>
      </c>
      <c r="G20" s="2">
        <f>jul!K21</f>
        <v>0</v>
      </c>
      <c r="H20" s="2">
        <f>aug!K21</f>
        <v>0</v>
      </c>
      <c r="I20" s="2">
        <f>sep!L21</f>
        <v>0</v>
      </c>
      <c r="J20" s="2">
        <f>okt!H21</f>
        <v>0</v>
      </c>
      <c r="K20" s="2"/>
      <c r="L20" s="2"/>
      <c r="M20" s="2"/>
      <c r="N20" s="2"/>
      <c r="O20" s="2"/>
      <c r="P20" s="2"/>
      <c r="Q20" s="45">
        <f t="shared" si="0"/>
        <v>1</v>
      </c>
      <c r="R20" s="61"/>
      <c r="S20" s="64">
        <f t="shared" si="1"/>
        <v>0.2</v>
      </c>
      <c r="T20" s="64">
        <f t="shared" si="2"/>
        <v>0</v>
      </c>
      <c r="U20" s="56">
        <f t="shared" si="3"/>
        <v>0.2</v>
      </c>
      <c r="V20" s="43">
        <v>0.8</v>
      </c>
      <c r="W20" s="58"/>
      <c r="X20" s="43">
        <f t="shared" si="4"/>
        <v>1</v>
      </c>
    </row>
    <row r="21" spans="1:24" ht="13.5" thickBot="1">
      <c r="A21" s="14" t="s">
        <v>89</v>
      </c>
      <c r="B21" s="2">
        <f>feb!F22</f>
        <v>0</v>
      </c>
      <c r="C21" s="2">
        <f>mrt!K22</f>
        <v>3</v>
      </c>
      <c r="D21" s="2">
        <f>apr!L22</f>
        <v>0</v>
      </c>
      <c r="E21" s="2">
        <f>mei!M22</f>
        <v>0</v>
      </c>
      <c r="F21" s="2">
        <f>jun!K22</f>
        <v>1</v>
      </c>
      <c r="G21" s="2">
        <f>jul!K22</f>
        <v>1</v>
      </c>
      <c r="H21" s="2">
        <f>aug!K22</f>
        <v>0</v>
      </c>
      <c r="I21" s="2">
        <f>sep!L22</f>
        <v>1</v>
      </c>
      <c r="J21" s="2">
        <f>okt!H22</f>
        <v>1</v>
      </c>
      <c r="K21" s="2"/>
      <c r="L21" s="2"/>
      <c r="M21" s="2"/>
      <c r="N21" s="2"/>
      <c r="O21" s="2"/>
      <c r="P21" s="2"/>
      <c r="Q21" s="45">
        <f t="shared" si="0"/>
        <v>7</v>
      </c>
      <c r="R21" s="61"/>
      <c r="S21" s="64">
        <f t="shared" si="1"/>
        <v>1.4</v>
      </c>
      <c r="T21" s="64">
        <f t="shared" si="2"/>
        <v>0</v>
      </c>
      <c r="U21" s="56">
        <f t="shared" si="3"/>
        <v>1.4</v>
      </c>
      <c r="V21" s="43">
        <v>2.8</v>
      </c>
      <c r="W21" s="58"/>
      <c r="X21" s="43">
        <f t="shared" si="4"/>
        <v>4.199999999999999</v>
      </c>
    </row>
    <row r="22" spans="1:24" ht="13.5" thickBot="1">
      <c r="A22" s="14" t="s">
        <v>90</v>
      </c>
      <c r="B22" s="2">
        <f>feb!F23</f>
        <v>0</v>
      </c>
      <c r="C22" s="2">
        <f>mrt!K23</f>
        <v>2</v>
      </c>
      <c r="D22" s="2">
        <f>apr!L23</f>
        <v>0</v>
      </c>
      <c r="E22" s="2">
        <f>mei!M23</f>
        <v>0</v>
      </c>
      <c r="F22" s="2">
        <f>jun!K23</f>
        <v>1</v>
      </c>
      <c r="G22" s="2">
        <f>jul!K23</f>
        <v>1</v>
      </c>
      <c r="H22" s="2">
        <f>aug!K23</f>
        <v>0</v>
      </c>
      <c r="I22" s="2">
        <f>sep!L23</f>
        <v>1</v>
      </c>
      <c r="J22" s="2">
        <f>okt!H23</f>
        <v>1</v>
      </c>
      <c r="K22" s="2"/>
      <c r="L22" s="2"/>
      <c r="M22" s="2"/>
      <c r="N22" s="2"/>
      <c r="O22" s="2"/>
      <c r="P22" s="2"/>
      <c r="Q22" s="45">
        <f t="shared" si="0"/>
        <v>6</v>
      </c>
      <c r="R22" s="61"/>
      <c r="S22" s="64">
        <f t="shared" si="1"/>
        <v>1.2</v>
      </c>
      <c r="T22" s="64">
        <f t="shared" si="2"/>
        <v>0</v>
      </c>
      <c r="U22" s="56">
        <f t="shared" si="3"/>
        <v>1.2</v>
      </c>
      <c r="V22" s="43">
        <v>0.8</v>
      </c>
      <c r="W22" s="58"/>
      <c r="X22" s="43">
        <f t="shared" si="4"/>
        <v>2</v>
      </c>
    </row>
    <row r="23" spans="1:24" ht="13.5" thickBot="1">
      <c r="A23" s="14" t="s">
        <v>135</v>
      </c>
      <c r="B23" s="2">
        <f>feb!F24</f>
        <v>2</v>
      </c>
      <c r="C23" s="2">
        <f>mrt!K24</f>
        <v>2</v>
      </c>
      <c r="D23" s="2">
        <f>apr!L24</f>
        <v>2</v>
      </c>
      <c r="E23" s="2">
        <f>mei!M24</f>
        <v>1</v>
      </c>
      <c r="F23" s="2">
        <f>jun!K24</f>
        <v>0</v>
      </c>
      <c r="G23" s="2">
        <f>jul!K24</f>
        <v>0</v>
      </c>
      <c r="H23" s="2">
        <f>aug!K24</f>
        <v>0</v>
      </c>
      <c r="I23" s="2">
        <f>sep!L24</f>
        <v>2</v>
      </c>
      <c r="J23" s="2">
        <f>okt!H24</f>
        <v>0</v>
      </c>
      <c r="K23" s="2"/>
      <c r="L23" s="2"/>
      <c r="M23" s="2">
        <v>10</v>
      </c>
      <c r="N23" s="2">
        <v>20</v>
      </c>
      <c r="O23" s="2"/>
      <c r="P23" s="2"/>
      <c r="Q23" s="45">
        <f t="shared" si="0"/>
        <v>39</v>
      </c>
      <c r="R23" s="61"/>
      <c r="S23" s="64">
        <f t="shared" si="1"/>
        <v>1.8</v>
      </c>
      <c r="T23" s="64">
        <f t="shared" si="2"/>
        <v>12</v>
      </c>
      <c r="U23" s="56">
        <f t="shared" si="3"/>
        <v>13.8</v>
      </c>
      <c r="V23" s="43"/>
      <c r="W23" s="58">
        <v>15.6</v>
      </c>
      <c r="X23" s="43">
        <f t="shared" si="4"/>
        <v>-1.799999999999999</v>
      </c>
    </row>
    <row r="24" spans="1:24" ht="13.5" thickBot="1">
      <c r="A24" s="14" t="s">
        <v>39</v>
      </c>
      <c r="B24" s="2">
        <f>feb!F25</f>
        <v>0</v>
      </c>
      <c r="C24" s="2">
        <f>mrt!K25</f>
        <v>0</v>
      </c>
      <c r="D24" s="2">
        <f>apr!L25</f>
        <v>0</v>
      </c>
      <c r="E24" s="2">
        <f>mei!M25</f>
        <v>0</v>
      </c>
      <c r="F24" s="2">
        <f>jun!K25</f>
        <v>0</v>
      </c>
      <c r="G24" s="2">
        <f>jul!K25</f>
        <v>0</v>
      </c>
      <c r="H24" s="2">
        <f>aug!K25</f>
        <v>0</v>
      </c>
      <c r="I24" s="2">
        <f>sep!L25</f>
        <v>0</v>
      </c>
      <c r="J24" s="2">
        <f>okt!H25</f>
        <v>0</v>
      </c>
      <c r="K24" s="2"/>
      <c r="L24" s="2"/>
      <c r="M24" s="2"/>
      <c r="N24" s="2"/>
      <c r="O24" s="2"/>
      <c r="P24" s="2"/>
      <c r="Q24" s="45">
        <f t="shared" si="0"/>
        <v>0</v>
      </c>
      <c r="R24" s="61"/>
      <c r="S24" s="64">
        <f t="shared" si="1"/>
        <v>0</v>
      </c>
      <c r="T24" s="64">
        <f t="shared" si="2"/>
        <v>0</v>
      </c>
      <c r="U24" s="56">
        <f t="shared" si="3"/>
        <v>0</v>
      </c>
      <c r="V24" s="43">
        <v>8</v>
      </c>
      <c r="W24" s="58"/>
      <c r="X24" s="43">
        <f t="shared" si="4"/>
        <v>8</v>
      </c>
    </row>
    <row r="25" spans="1:24" ht="13.5" thickBot="1">
      <c r="A25" s="14" t="s">
        <v>101</v>
      </c>
      <c r="B25" s="2">
        <f>feb!F26</f>
        <v>0</v>
      </c>
      <c r="C25" s="2">
        <f>mrt!K26</f>
        <v>4</v>
      </c>
      <c r="D25" s="2">
        <f>apr!L26</f>
        <v>5</v>
      </c>
      <c r="E25" s="2">
        <f>mei!M26</f>
        <v>5</v>
      </c>
      <c r="F25" s="2">
        <f>jun!K26</f>
        <v>3</v>
      </c>
      <c r="G25" s="2">
        <f>jul!K26</f>
        <v>5</v>
      </c>
      <c r="H25" s="2">
        <f>aug!K26</f>
        <v>5</v>
      </c>
      <c r="I25" s="2">
        <f>sep!L26</f>
        <v>4</v>
      </c>
      <c r="J25" s="2">
        <f>okt!H26</f>
        <v>1</v>
      </c>
      <c r="K25" s="2"/>
      <c r="L25" s="2"/>
      <c r="M25" s="2">
        <v>20</v>
      </c>
      <c r="N25" s="2"/>
      <c r="O25" s="2"/>
      <c r="P25" s="2">
        <v>10</v>
      </c>
      <c r="Q25" s="45">
        <f t="shared" si="0"/>
        <v>62</v>
      </c>
      <c r="R25" s="61">
        <v>75</v>
      </c>
      <c r="S25" s="64">
        <f t="shared" si="1"/>
        <v>21.4</v>
      </c>
      <c r="T25" s="64">
        <f t="shared" si="2"/>
        <v>12</v>
      </c>
      <c r="U25" s="56">
        <f t="shared" si="3"/>
        <v>33.4</v>
      </c>
      <c r="V25" s="43"/>
      <c r="W25" s="58">
        <v>23.6</v>
      </c>
      <c r="X25" s="43">
        <f t="shared" si="4"/>
        <v>9.799999999999997</v>
      </c>
    </row>
    <row r="26" spans="1:24" ht="13.5" thickBot="1">
      <c r="A26" s="14" t="s">
        <v>150</v>
      </c>
      <c r="B26" s="2">
        <f>feb!F27</f>
        <v>0</v>
      </c>
      <c r="C26" s="2">
        <f>mrt!K27</f>
        <v>0</v>
      </c>
      <c r="D26" s="2">
        <f>apr!L27</f>
        <v>0</v>
      </c>
      <c r="E26" s="2">
        <f>mei!M27</f>
        <v>0</v>
      </c>
      <c r="F26" s="2">
        <f>jun!K27</f>
        <v>0</v>
      </c>
      <c r="G26" s="2">
        <f>jul!K27</f>
        <v>0</v>
      </c>
      <c r="H26" s="2">
        <f>aug!K27</f>
        <v>0</v>
      </c>
      <c r="I26" s="2">
        <f>sep!L27</f>
        <v>0</v>
      </c>
      <c r="J26" s="2">
        <f>okt!H27</f>
        <v>0</v>
      </c>
      <c r="K26" s="2"/>
      <c r="L26" s="2"/>
      <c r="M26" s="2"/>
      <c r="N26" s="2"/>
      <c r="O26" s="2"/>
      <c r="P26" s="2"/>
      <c r="Q26" s="45">
        <f t="shared" si="0"/>
        <v>0</v>
      </c>
      <c r="R26" s="61"/>
      <c r="S26" s="64">
        <f t="shared" si="1"/>
        <v>0</v>
      </c>
      <c r="T26" s="64">
        <f t="shared" si="2"/>
        <v>0</v>
      </c>
      <c r="U26" s="56">
        <f t="shared" si="3"/>
        <v>0</v>
      </c>
      <c r="V26" s="43"/>
      <c r="W26" s="58"/>
      <c r="X26" s="43">
        <f t="shared" si="4"/>
        <v>0</v>
      </c>
    </row>
    <row r="27" spans="1:24" ht="13.5" thickBot="1">
      <c r="A27" s="14" t="s">
        <v>9</v>
      </c>
      <c r="B27" s="2">
        <f>feb!F28</f>
        <v>0</v>
      </c>
      <c r="C27" s="2">
        <f>mrt!K28</f>
        <v>0</v>
      </c>
      <c r="D27" s="2">
        <f>apr!L28</f>
        <v>0</v>
      </c>
      <c r="E27" s="2">
        <f>mei!M28</f>
        <v>0</v>
      </c>
      <c r="F27" s="2">
        <f>jun!K28</f>
        <v>0</v>
      </c>
      <c r="G27" s="2">
        <f>jul!K28</f>
        <v>0</v>
      </c>
      <c r="H27" s="2">
        <f>aug!K28</f>
        <v>0</v>
      </c>
      <c r="I27" s="2">
        <f>sep!L32</f>
        <v>4</v>
      </c>
      <c r="J27" s="2">
        <f>okt!H28</f>
        <v>0</v>
      </c>
      <c r="K27" s="2"/>
      <c r="L27" s="2"/>
      <c r="M27" s="2">
        <v>10</v>
      </c>
      <c r="N27" s="2">
        <v>30</v>
      </c>
      <c r="O27" s="2"/>
      <c r="P27" s="2"/>
      <c r="Q27" s="45">
        <f t="shared" si="0"/>
        <v>44</v>
      </c>
      <c r="R27" s="61"/>
      <c r="S27" s="64">
        <f t="shared" si="1"/>
        <v>0.8</v>
      </c>
      <c r="T27" s="64">
        <f t="shared" si="2"/>
        <v>16</v>
      </c>
      <c r="U27" s="56">
        <f t="shared" si="3"/>
        <v>16.8</v>
      </c>
      <c r="V27" s="43"/>
      <c r="W27" s="58"/>
      <c r="X27" s="43">
        <f t="shared" si="4"/>
        <v>16.8</v>
      </c>
    </row>
    <row r="28" spans="1:24" ht="13.5" thickBot="1">
      <c r="A28" s="14" t="s">
        <v>111</v>
      </c>
      <c r="B28" s="2">
        <f>feb!F29</f>
        <v>2</v>
      </c>
      <c r="C28" s="2">
        <f>mrt!K29</f>
        <v>3</v>
      </c>
      <c r="D28" s="2">
        <f>apr!L29</f>
        <v>2</v>
      </c>
      <c r="E28" s="2">
        <f>mei!M29</f>
        <v>6</v>
      </c>
      <c r="F28" s="2">
        <f>jun!K29</f>
        <v>4</v>
      </c>
      <c r="G28" s="2">
        <f>jul!K29</f>
        <v>3</v>
      </c>
      <c r="H28" s="2">
        <f>aug!K29</f>
        <v>3</v>
      </c>
      <c r="I28" s="2">
        <f>sep!L35</f>
        <v>0</v>
      </c>
      <c r="J28" s="2">
        <f>okt!H29</f>
        <v>0</v>
      </c>
      <c r="K28" s="2">
        <v>5</v>
      </c>
      <c r="L28" s="2"/>
      <c r="M28" s="2">
        <v>10</v>
      </c>
      <c r="N28" s="2">
        <v>20</v>
      </c>
      <c r="O28" s="2"/>
      <c r="P28" s="2">
        <v>10</v>
      </c>
      <c r="Q28" s="45">
        <f t="shared" si="0"/>
        <v>68</v>
      </c>
      <c r="R28" s="61">
        <v>25</v>
      </c>
      <c r="S28" s="64">
        <f t="shared" si="1"/>
        <v>9.6</v>
      </c>
      <c r="T28" s="64">
        <f t="shared" si="2"/>
        <v>18</v>
      </c>
      <c r="U28" s="56">
        <f t="shared" si="3"/>
        <v>27.6</v>
      </c>
      <c r="V28" s="43">
        <v>43.6</v>
      </c>
      <c r="W28" s="58"/>
      <c r="X28" s="43">
        <f t="shared" si="4"/>
        <v>71.2</v>
      </c>
    </row>
    <row r="29" spans="1:24" ht="13.5" thickBot="1">
      <c r="A29" s="14" t="s">
        <v>103</v>
      </c>
      <c r="B29" s="2">
        <f>feb!F30</f>
        <v>3</v>
      </c>
      <c r="C29" s="2">
        <f>mrt!K30</f>
        <v>1</v>
      </c>
      <c r="D29" s="2">
        <f>apr!L30</f>
        <v>1</v>
      </c>
      <c r="E29" s="2">
        <f>mei!M30</f>
        <v>0</v>
      </c>
      <c r="F29" s="2">
        <f>jun!K30</f>
        <v>0</v>
      </c>
      <c r="G29" s="2">
        <f>jul!K30</f>
        <v>0</v>
      </c>
      <c r="H29" s="2">
        <f>aug!K30</f>
        <v>0</v>
      </c>
      <c r="I29" s="2">
        <f>sep!L36</f>
        <v>0</v>
      </c>
      <c r="J29" s="2">
        <f>okt!H30</f>
        <v>0</v>
      </c>
      <c r="K29" s="2"/>
      <c r="L29" s="2"/>
      <c r="M29" s="2"/>
      <c r="N29" s="2"/>
      <c r="O29" s="2"/>
      <c r="P29" s="2"/>
      <c r="Q29" s="45">
        <f t="shared" si="0"/>
        <v>5</v>
      </c>
      <c r="R29" s="61"/>
      <c r="S29" s="64">
        <f t="shared" si="1"/>
        <v>1</v>
      </c>
      <c r="T29" s="64">
        <f t="shared" si="2"/>
        <v>0</v>
      </c>
      <c r="U29" s="56">
        <f t="shared" si="3"/>
        <v>1</v>
      </c>
      <c r="V29" s="43">
        <v>7.2</v>
      </c>
      <c r="W29" s="58"/>
      <c r="X29" s="43">
        <f t="shared" si="4"/>
        <v>8.2</v>
      </c>
    </row>
    <row r="30" spans="1:24" ht="13.5" thickBot="1">
      <c r="A30" s="14" t="s">
        <v>144</v>
      </c>
      <c r="B30" s="2">
        <f>feb!F31</f>
        <v>0</v>
      </c>
      <c r="C30" s="2">
        <f>mrt!K31</f>
        <v>1</v>
      </c>
      <c r="D30" s="2">
        <f>apr!L31</f>
        <v>3</v>
      </c>
      <c r="E30" s="2">
        <f>mei!M31</f>
        <v>1</v>
      </c>
      <c r="F30" s="2">
        <f>jun!K31</f>
        <v>0</v>
      </c>
      <c r="G30" s="2">
        <f>jul!K31</f>
        <v>0</v>
      </c>
      <c r="H30" s="2">
        <f>aug!K31</f>
        <v>0</v>
      </c>
      <c r="I30" s="2">
        <f>sep!L37</f>
        <v>3</v>
      </c>
      <c r="J30" s="2">
        <f>okt!H31</f>
        <v>0</v>
      </c>
      <c r="K30" s="2"/>
      <c r="L30" s="2"/>
      <c r="M30" s="2"/>
      <c r="N30" s="2">
        <v>30</v>
      </c>
      <c r="O30" s="2"/>
      <c r="P30" s="2"/>
      <c r="Q30" s="45">
        <f t="shared" si="0"/>
        <v>38</v>
      </c>
      <c r="R30" s="61"/>
      <c r="S30" s="64">
        <f t="shared" si="1"/>
        <v>1.6</v>
      </c>
      <c r="T30" s="64">
        <f t="shared" si="2"/>
        <v>12</v>
      </c>
      <c r="U30" s="56">
        <f t="shared" si="3"/>
        <v>13.6</v>
      </c>
      <c r="V30" s="43"/>
      <c r="W30" s="58">
        <v>14.8</v>
      </c>
      <c r="X30" s="43">
        <f t="shared" si="4"/>
        <v>-1.200000000000001</v>
      </c>
    </row>
    <row r="31" spans="1:24" ht="13.5" thickBot="1">
      <c r="A31" s="14" t="s">
        <v>10</v>
      </c>
      <c r="B31" s="2">
        <f>feb!F32</f>
        <v>0</v>
      </c>
      <c r="C31" s="2">
        <f>mrt!K32</f>
        <v>3</v>
      </c>
      <c r="D31" s="2">
        <f>apr!L32</f>
        <v>5</v>
      </c>
      <c r="E31" s="2">
        <f>mei!M32</f>
        <v>1</v>
      </c>
      <c r="F31" s="2">
        <f>jun!K32</f>
        <v>2</v>
      </c>
      <c r="G31" s="2">
        <f>jul!K32</f>
        <v>5</v>
      </c>
      <c r="H31" s="2">
        <f>aug!K32</f>
        <v>3</v>
      </c>
      <c r="I31" s="2">
        <f>sep!L38</f>
        <v>2</v>
      </c>
      <c r="J31" s="2">
        <f>okt!H32</f>
        <v>3</v>
      </c>
      <c r="K31" s="2">
        <v>30</v>
      </c>
      <c r="L31" s="2"/>
      <c r="M31" s="2">
        <v>10</v>
      </c>
      <c r="N31" s="2">
        <v>60</v>
      </c>
      <c r="O31" s="2"/>
      <c r="P31" s="2"/>
      <c r="Q31" s="45">
        <f t="shared" si="0"/>
        <v>124</v>
      </c>
      <c r="R31" s="61">
        <v>50</v>
      </c>
      <c r="S31" s="64">
        <f t="shared" si="1"/>
        <v>14.8</v>
      </c>
      <c r="T31" s="64">
        <f t="shared" si="2"/>
        <v>40</v>
      </c>
      <c r="U31" s="56">
        <f t="shared" si="3"/>
        <v>54.8</v>
      </c>
      <c r="V31" s="43">
        <v>25.4</v>
      </c>
      <c r="W31" s="58"/>
      <c r="X31" s="43">
        <f t="shared" si="4"/>
        <v>80.19999999999999</v>
      </c>
    </row>
    <row r="32" spans="1:24" ht="13.5" thickBot="1">
      <c r="A32" s="14" t="s">
        <v>154</v>
      </c>
      <c r="B32" s="2">
        <f>feb!F33</f>
        <v>0</v>
      </c>
      <c r="C32" s="2">
        <f>mrt!K33</f>
        <v>0</v>
      </c>
      <c r="D32" s="2">
        <f>apr!L33</f>
        <v>0</v>
      </c>
      <c r="E32" s="2">
        <f>mei!M33</f>
        <v>5</v>
      </c>
      <c r="F32" s="2">
        <f>jun!K33</f>
        <v>3</v>
      </c>
      <c r="G32" s="2">
        <f>jul!K33</f>
        <v>3</v>
      </c>
      <c r="H32" s="2">
        <f>aug!K33</f>
        <v>2</v>
      </c>
      <c r="I32" s="2">
        <f>sep!L39</f>
        <v>5</v>
      </c>
      <c r="J32" s="2">
        <f>okt!H33</f>
        <v>1</v>
      </c>
      <c r="K32" s="2"/>
      <c r="L32" s="2"/>
      <c r="M32" s="2"/>
      <c r="N32" s="2"/>
      <c r="O32" s="2">
        <v>10</v>
      </c>
      <c r="P32" s="2"/>
      <c r="Q32" s="45">
        <f t="shared" si="0"/>
        <v>29</v>
      </c>
      <c r="R32" s="61"/>
      <c r="S32" s="64">
        <f t="shared" si="1"/>
        <v>3.8</v>
      </c>
      <c r="T32" s="64">
        <f t="shared" si="2"/>
        <v>4</v>
      </c>
      <c r="U32" s="56">
        <f t="shared" si="3"/>
        <v>7.8</v>
      </c>
      <c r="V32" s="43"/>
      <c r="W32" s="58">
        <v>10.4</v>
      </c>
      <c r="X32" s="43">
        <f t="shared" si="4"/>
        <v>-2.6000000000000005</v>
      </c>
    </row>
    <row r="33" spans="1:24" ht="13.5" thickBot="1">
      <c r="A33" s="14" t="s">
        <v>161</v>
      </c>
      <c r="B33" s="2">
        <f>feb!F34</f>
        <v>0</v>
      </c>
      <c r="C33" s="2">
        <f>mrt!K34</f>
        <v>0</v>
      </c>
      <c r="D33" s="2">
        <f>apr!L34</f>
        <v>0</v>
      </c>
      <c r="E33" s="2">
        <f>mei!M34</f>
        <v>2</v>
      </c>
      <c r="F33" s="2">
        <f>jun!K34</f>
        <v>0</v>
      </c>
      <c r="G33" s="2">
        <f>jul!K34</f>
        <v>0</v>
      </c>
      <c r="H33" s="2">
        <f>aug!K34</f>
        <v>0</v>
      </c>
      <c r="I33" s="2">
        <f>sep!L40</f>
        <v>5</v>
      </c>
      <c r="J33" s="2">
        <f>okt!H34</f>
        <v>0</v>
      </c>
      <c r="K33" s="2"/>
      <c r="L33" s="2"/>
      <c r="M33" s="2"/>
      <c r="N33" s="2"/>
      <c r="O33" s="2"/>
      <c r="P33" s="2"/>
      <c r="Q33" s="45">
        <f t="shared" si="0"/>
        <v>7</v>
      </c>
      <c r="R33" s="61"/>
      <c r="S33" s="64">
        <f t="shared" si="1"/>
        <v>1.4</v>
      </c>
      <c r="T33" s="64">
        <f t="shared" si="2"/>
        <v>0</v>
      </c>
      <c r="U33" s="56">
        <f t="shared" si="3"/>
        <v>1.4</v>
      </c>
      <c r="V33" s="43"/>
      <c r="W33" s="58"/>
      <c r="X33" s="43">
        <f t="shared" si="4"/>
        <v>1.4</v>
      </c>
    </row>
    <row r="34" spans="1:24" ht="13.5" thickBot="1">
      <c r="A34" s="14" t="s">
        <v>36</v>
      </c>
      <c r="B34" s="2">
        <f>feb!F35</f>
        <v>2</v>
      </c>
      <c r="C34" s="2">
        <f>mrt!K35</f>
        <v>4</v>
      </c>
      <c r="D34" s="2">
        <f>apr!L35</f>
        <v>2</v>
      </c>
      <c r="E34" s="2">
        <f>mei!M35</f>
        <v>0</v>
      </c>
      <c r="F34" s="2">
        <f>jun!K35</f>
        <v>2</v>
      </c>
      <c r="G34" s="2">
        <f>jul!K35</f>
        <v>0</v>
      </c>
      <c r="H34" s="2">
        <f>aug!K35</f>
        <v>0</v>
      </c>
      <c r="I34" s="2">
        <f>sep!L39</f>
        <v>5</v>
      </c>
      <c r="J34" s="2">
        <f>okt!H35</f>
        <v>0</v>
      </c>
      <c r="K34" s="2"/>
      <c r="L34" s="2"/>
      <c r="M34" s="2"/>
      <c r="N34" s="2"/>
      <c r="O34" s="2"/>
      <c r="P34" s="2"/>
      <c r="Q34" s="45">
        <f t="shared" si="0"/>
        <v>15</v>
      </c>
      <c r="R34" s="61"/>
      <c r="S34" s="64">
        <f t="shared" si="1"/>
        <v>3</v>
      </c>
      <c r="T34" s="64">
        <f t="shared" si="2"/>
        <v>0</v>
      </c>
      <c r="U34" s="56">
        <f t="shared" si="3"/>
        <v>3</v>
      </c>
      <c r="V34" s="43"/>
      <c r="W34" s="58"/>
      <c r="X34" s="43">
        <f t="shared" si="4"/>
        <v>3</v>
      </c>
    </row>
    <row r="35" spans="1:24" ht="13.5" thickBot="1">
      <c r="A35" s="14" t="s">
        <v>104</v>
      </c>
      <c r="B35" s="2">
        <f>feb!F36</f>
        <v>0</v>
      </c>
      <c r="C35" s="2">
        <f>mrt!K36</f>
        <v>0</v>
      </c>
      <c r="D35" s="2">
        <f>apr!L36</f>
        <v>1</v>
      </c>
      <c r="E35" s="2">
        <f>mei!M36</f>
        <v>0</v>
      </c>
      <c r="F35" s="2">
        <f>jun!K36</f>
        <v>0</v>
      </c>
      <c r="G35" s="2">
        <f>jul!K36</f>
        <v>0</v>
      </c>
      <c r="H35" s="2">
        <f>aug!K36</f>
        <v>0</v>
      </c>
      <c r="I35" s="2">
        <f>sep!L40</f>
        <v>5</v>
      </c>
      <c r="J35" s="2">
        <f>okt!H36</f>
        <v>0</v>
      </c>
      <c r="K35" s="2"/>
      <c r="L35" s="2"/>
      <c r="M35" s="2"/>
      <c r="N35" s="2"/>
      <c r="O35" s="2"/>
      <c r="P35" s="2"/>
      <c r="Q35" s="45">
        <f t="shared" si="0"/>
        <v>6</v>
      </c>
      <c r="R35" s="61"/>
      <c r="S35" s="64">
        <f t="shared" si="1"/>
        <v>1.2</v>
      </c>
      <c r="T35" s="64">
        <f t="shared" si="2"/>
        <v>0</v>
      </c>
      <c r="U35" s="56">
        <f t="shared" si="3"/>
        <v>1.2</v>
      </c>
      <c r="V35" s="43">
        <v>0.4</v>
      </c>
      <c r="W35" s="58"/>
      <c r="X35" s="43">
        <f t="shared" si="4"/>
        <v>1.6</v>
      </c>
    </row>
    <row r="36" spans="1:24" ht="13.5" thickBot="1">
      <c r="A36" s="14" t="s">
        <v>60</v>
      </c>
      <c r="B36" s="2">
        <f>feb!F37</f>
        <v>2</v>
      </c>
      <c r="C36" s="2">
        <f>mrt!K37</f>
        <v>4</v>
      </c>
      <c r="D36" s="2">
        <f>apr!L37</f>
        <v>4</v>
      </c>
      <c r="E36" s="2">
        <f>mei!M37</f>
        <v>4</v>
      </c>
      <c r="F36" s="2">
        <f>jun!K37</f>
        <v>4</v>
      </c>
      <c r="G36" s="2">
        <f>jul!K37</f>
        <v>1</v>
      </c>
      <c r="H36" s="2">
        <f>aug!K37</f>
        <v>0</v>
      </c>
      <c r="I36" s="2">
        <f>sep!L37</f>
        <v>3</v>
      </c>
      <c r="J36" s="2">
        <f>okt!H37</f>
        <v>2</v>
      </c>
      <c r="K36" s="2"/>
      <c r="L36" s="2"/>
      <c r="M36" s="2"/>
      <c r="N36" s="2">
        <v>40</v>
      </c>
      <c r="O36" s="2"/>
      <c r="P36" s="2"/>
      <c r="Q36" s="45">
        <f t="shared" si="0"/>
        <v>64</v>
      </c>
      <c r="R36" s="61">
        <v>25</v>
      </c>
      <c r="S36" s="64">
        <f t="shared" si="1"/>
        <v>9.8</v>
      </c>
      <c r="T36" s="64">
        <f t="shared" si="2"/>
        <v>16</v>
      </c>
      <c r="U36" s="56">
        <f t="shared" si="3"/>
        <v>25.8</v>
      </c>
      <c r="V36" s="43">
        <v>20</v>
      </c>
      <c r="W36" s="58"/>
      <c r="X36" s="43">
        <f t="shared" si="4"/>
        <v>45.8</v>
      </c>
    </row>
    <row r="37" spans="1:24" ht="13.5" thickBot="1">
      <c r="A37" s="14" t="s">
        <v>105</v>
      </c>
      <c r="B37" s="2">
        <f>feb!F38</f>
        <v>1</v>
      </c>
      <c r="C37" s="2">
        <f>mrt!K38</f>
        <v>2</v>
      </c>
      <c r="D37" s="2">
        <f>apr!L38</f>
        <v>3</v>
      </c>
      <c r="E37" s="2">
        <f>mei!M38</f>
        <v>5</v>
      </c>
      <c r="F37" s="2">
        <f>jun!K38</f>
        <v>3</v>
      </c>
      <c r="G37" s="2">
        <f>jul!K38</f>
        <v>1</v>
      </c>
      <c r="H37" s="2">
        <f>aug!K38</f>
        <v>5</v>
      </c>
      <c r="I37" s="2">
        <f>sep!L38</f>
        <v>2</v>
      </c>
      <c r="J37" s="2">
        <f>okt!H38</f>
        <v>3</v>
      </c>
      <c r="K37" s="2"/>
      <c r="L37" s="2"/>
      <c r="M37" s="2"/>
      <c r="N37" s="2"/>
      <c r="O37" s="2"/>
      <c r="P37" s="2"/>
      <c r="Q37" s="45">
        <f t="shared" si="0"/>
        <v>25</v>
      </c>
      <c r="R37" s="61">
        <v>25</v>
      </c>
      <c r="S37" s="64">
        <f t="shared" si="1"/>
        <v>10</v>
      </c>
      <c r="T37" s="64">
        <f t="shared" si="2"/>
        <v>0</v>
      </c>
      <c r="U37" s="56">
        <f t="shared" si="3"/>
        <v>10</v>
      </c>
      <c r="V37" s="43">
        <v>21.2</v>
      </c>
      <c r="W37" s="58">
        <v>29.2</v>
      </c>
      <c r="X37" s="43">
        <f t="shared" si="4"/>
        <v>2</v>
      </c>
    </row>
    <row r="38" spans="1:24" ht="13.5" thickBot="1">
      <c r="A38" s="14" t="s">
        <v>11</v>
      </c>
      <c r="B38" s="2">
        <f>feb!F39</f>
        <v>2</v>
      </c>
      <c r="C38" s="2">
        <f>mrt!K39</f>
        <v>4</v>
      </c>
      <c r="D38" s="2">
        <f>apr!L39</f>
        <v>4</v>
      </c>
      <c r="E38" s="2">
        <f>mei!M39</f>
        <v>7</v>
      </c>
      <c r="F38" s="2">
        <f>jun!K39</f>
        <v>4</v>
      </c>
      <c r="G38" s="2">
        <f>jul!K39</f>
        <v>5</v>
      </c>
      <c r="H38" s="2">
        <f>aug!K39</f>
        <v>5</v>
      </c>
      <c r="I38" s="2">
        <f>sep!L39</f>
        <v>5</v>
      </c>
      <c r="J38" s="2">
        <f>okt!H39</f>
        <v>3</v>
      </c>
      <c r="K38" s="2">
        <v>20</v>
      </c>
      <c r="L38" s="2"/>
      <c r="M38" s="2">
        <v>10</v>
      </c>
      <c r="N38" s="2">
        <v>50</v>
      </c>
      <c r="O38" s="2">
        <v>10</v>
      </c>
      <c r="P38" s="2">
        <v>10</v>
      </c>
      <c r="Q38" s="45">
        <f t="shared" si="0"/>
        <v>139</v>
      </c>
      <c r="R38" s="61">
        <v>125</v>
      </c>
      <c r="S38" s="64">
        <f t="shared" si="1"/>
        <v>32.8</v>
      </c>
      <c r="T38" s="64">
        <f t="shared" si="2"/>
        <v>40</v>
      </c>
      <c r="U38" s="56">
        <f t="shared" si="3"/>
        <v>72.8</v>
      </c>
      <c r="V38" s="43"/>
      <c r="W38" s="58">
        <v>52.8</v>
      </c>
      <c r="X38" s="43">
        <f t="shared" si="4"/>
        <v>20</v>
      </c>
    </row>
    <row r="39" spans="1:24" ht="13.5" thickBot="1">
      <c r="A39" s="14" t="s">
        <v>12</v>
      </c>
      <c r="B39" s="2">
        <f>feb!F40</f>
        <v>0</v>
      </c>
      <c r="C39" s="2">
        <f>mrt!K40</f>
        <v>4</v>
      </c>
      <c r="D39" s="2">
        <f>apr!L40</f>
        <v>6</v>
      </c>
      <c r="E39" s="2">
        <f>mei!M40</f>
        <v>7</v>
      </c>
      <c r="F39" s="2">
        <f>jun!K40</f>
        <v>4</v>
      </c>
      <c r="G39" s="2">
        <f>jul!K40</f>
        <v>5</v>
      </c>
      <c r="H39" s="2">
        <f>aug!K40</f>
        <v>5</v>
      </c>
      <c r="I39" s="2">
        <f>sep!L40</f>
        <v>5</v>
      </c>
      <c r="J39" s="2">
        <f>okt!H40</f>
        <v>3</v>
      </c>
      <c r="K39" s="2">
        <v>30</v>
      </c>
      <c r="L39" s="2">
        <v>60</v>
      </c>
      <c r="M39" s="2">
        <v>10</v>
      </c>
      <c r="N39" s="2">
        <v>20</v>
      </c>
      <c r="O39" s="2"/>
      <c r="P39" s="2"/>
      <c r="Q39" s="45">
        <f t="shared" si="0"/>
        <v>159</v>
      </c>
      <c r="R39" s="61">
        <v>125</v>
      </c>
      <c r="S39" s="64">
        <f t="shared" si="1"/>
        <v>32.8</v>
      </c>
      <c r="T39" s="64">
        <f t="shared" si="2"/>
        <v>48</v>
      </c>
      <c r="U39" s="56">
        <f t="shared" si="3"/>
        <v>80.8</v>
      </c>
      <c r="V39" s="43"/>
      <c r="W39" s="58">
        <v>58.5</v>
      </c>
      <c r="X39" s="43">
        <f t="shared" si="4"/>
        <v>22.299999999999997</v>
      </c>
    </row>
    <row r="40" spans="1:24" ht="13.5" thickBot="1">
      <c r="A40" s="14" t="s">
        <v>84</v>
      </c>
      <c r="B40" s="2">
        <f>feb!F41</f>
        <v>2</v>
      </c>
      <c r="C40" s="2">
        <f>mrt!K41</f>
        <v>4</v>
      </c>
      <c r="D40" s="2">
        <f>apr!L41</f>
        <v>2</v>
      </c>
      <c r="E40" s="2">
        <f>mei!M41</f>
        <v>4</v>
      </c>
      <c r="F40" s="2">
        <f>jun!K41</f>
        <v>3</v>
      </c>
      <c r="G40" s="2">
        <f>jul!K41</f>
        <v>5</v>
      </c>
      <c r="H40" s="2">
        <f>aug!K41</f>
        <v>3</v>
      </c>
      <c r="I40" s="2">
        <f>sep!L41</f>
        <v>3</v>
      </c>
      <c r="J40" s="2">
        <f>okt!H41</f>
        <v>0</v>
      </c>
      <c r="K40" s="2"/>
      <c r="L40" s="2"/>
      <c r="M40" s="2"/>
      <c r="N40" s="2">
        <v>20</v>
      </c>
      <c r="O40" s="2">
        <v>10</v>
      </c>
      <c r="P40" s="2">
        <v>10</v>
      </c>
      <c r="Q40" s="45">
        <f t="shared" si="0"/>
        <v>66</v>
      </c>
      <c r="R40" s="61">
        <v>50</v>
      </c>
      <c r="S40" s="64">
        <f t="shared" si="1"/>
        <v>15.2</v>
      </c>
      <c r="T40" s="64">
        <f t="shared" si="2"/>
        <v>16</v>
      </c>
      <c r="U40" s="56">
        <f t="shared" si="3"/>
        <v>31.2</v>
      </c>
      <c r="V40" s="43"/>
      <c r="W40" s="58">
        <v>33.6</v>
      </c>
      <c r="X40" s="43">
        <f t="shared" si="4"/>
        <v>-2.400000000000002</v>
      </c>
    </row>
    <row r="41" spans="1:24" ht="13.5" thickBot="1">
      <c r="A41" s="14" t="s">
        <v>119</v>
      </c>
      <c r="B41" s="2">
        <f>feb!F42</f>
        <v>0</v>
      </c>
      <c r="C41" s="2">
        <f>mrt!K42</f>
        <v>0</v>
      </c>
      <c r="D41" s="2">
        <f>apr!L42</f>
        <v>0</v>
      </c>
      <c r="E41" s="2">
        <f>mei!M42</f>
        <v>0</v>
      </c>
      <c r="F41" s="2">
        <f>jun!K42</f>
        <v>0</v>
      </c>
      <c r="G41" s="2">
        <f>jul!K42</f>
        <v>0</v>
      </c>
      <c r="H41" s="2">
        <f>aug!K42</f>
        <v>0</v>
      </c>
      <c r="I41" s="2">
        <f>sep!L42</f>
        <v>0</v>
      </c>
      <c r="J41" s="2">
        <f>okt!H42</f>
        <v>0</v>
      </c>
      <c r="K41" s="2"/>
      <c r="L41" s="2"/>
      <c r="M41" s="2"/>
      <c r="N41" s="2"/>
      <c r="O41" s="2"/>
      <c r="P41" s="2"/>
      <c r="Q41" s="45">
        <f t="shared" si="0"/>
        <v>0</v>
      </c>
      <c r="R41" s="61"/>
      <c r="S41" s="64">
        <f t="shared" si="1"/>
        <v>0</v>
      </c>
      <c r="T41" s="64">
        <f t="shared" si="2"/>
        <v>0</v>
      </c>
      <c r="U41" s="56">
        <f t="shared" si="3"/>
        <v>0</v>
      </c>
      <c r="V41" s="43">
        <v>1.6</v>
      </c>
      <c r="W41" s="58"/>
      <c r="X41" s="43">
        <f t="shared" si="4"/>
        <v>1.6</v>
      </c>
    </row>
    <row r="42" spans="1:24" ht="13.5" thickBot="1">
      <c r="A42" s="14" t="s">
        <v>38</v>
      </c>
      <c r="B42" s="2">
        <f>feb!F43</f>
        <v>0</v>
      </c>
      <c r="C42" s="2">
        <f>mrt!K43</f>
        <v>0</v>
      </c>
      <c r="D42" s="2">
        <f>apr!L43</f>
        <v>0</v>
      </c>
      <c r="E42" s="2">
        <f>mei!M43</f>
        <v>0</v>
      </c>
      <c r="F42" s="2">
        <f>jun!K43</f>
        <v>0</v>
      </c>
      <c r="G42" s="2">
        <f>jul!K43</f>
        <v>0</v>
      </c>
      <c r="H42" s="2">
        <f>aug!K43</f>
        <v>0</v>
      </c>
      <c r="I42" s="2">
        <f>sep!L43</f>
        <v>0</v>
      </c>
      <c r="J42" s="2">
        <f>okt!H43</f>
        <v>0</v>
      </c>
      <c r="K42" s="2"/>
      <c r="L42" s="2"/>
      <c r="M42" s="2"/>
      <c r="N42" s="2"/>
      <c r="O42" s="2"/>
      <c r="P42" s="2"/>
      <c r="Q42" s="45">
        <f t="shared" si="0"/>
        <v>0</v>
      </c>
      <c r="R42" s="61"/>
      <c r="S42" s="64">
        <f t="shared" si="1"/>
        <v>0</v>
      </c>
      <c r="T42" s="64">
        <f t="shared" si="2"/>
        <v>0</v>
      </c>
      <c r="U42" s="56">
        <f t="shared" si="3"/>
        <v>0</v>
      </c>
      <c r="V42" s="43">
        <v>4.8</v>
      </c>
      <c r="W42" s="58"/>
      <c r="X42" s="43">
        <f t="shared" si="4"/>
        <v>4.8</v>
      </c>
    </row>
    <row r="43" spans="1:24" ht="13.5" thickBot="1">
      <c r="A43" s="14" t="s">
        <v>13</v>
      </c>
      <c r="B43" s="2">
        <f>feb!F44</f>
        <v>2</v>
      </c>
      <c r="C43" s="2">
        <f>mrt!K44</f>
        <v>4</v>
      </c>
      <c r="D43" s="2">
        <f>apr!L44</f>
        <v>5</v>
      </c>
      <c r="E43" s="2">
        <f>mei!M44</f>
        <v>6</v>
      </c>
      <c r="F43" s="2">
        <f>jun!K44</f>
        <v>4</v>
      </c>
      <c r="G43" s="2">
        <f>jul!K44</f>
        <v>5</v>
      </c>
      <c r="H43" s="2">
        <f>aug!K44</f>
        <v>5</v>
      </c>
      <c r="I43" s="2">
        <f>sep!L44</f>
        <v>5</v>
      </c>
      <c r="J43" s="2">
        <f>okt!H44</f>
        <v>3</v>
      </c>
      <c r="K43" s="2"/>
      <c r="L43" s="2">
        <v>40</v>
      </c>
      <c r="M43" s="2">
        <v>10</v>
      </c>
      <c r="N43" s="2">
        <v>20</v>
      </c>
      <c r="O43" s="2"/>
      <c r="P43" s="2"/>
      <c r="Q43" s="45">
        <f t="shared" si="0"/>
        <v>109</v>
      </c>
      <c r="R43" s="61">
        <v>125</v>
      </c>
      <c r="S43" s="64">
        <f t="shared" si="1"/>
        <v>32.8</v>
      </c>
      <c r="T43" s="64">
        <f t="shared" si="2"/>
        <v>28</v>
      </c>
      <c r="U43" s="56">
        <f t="shared" si="3"/>
        <v>60.8</v>
      </c>
      <c r="V43" s="43"/>
      <c r="W43" s="58">
        <v>41.6</v>
      </c>
      <c r="X43" s="43">
        <f t="shared" si="4"/>
        <v>19.199999999999996</v>
      </c>
    </row>
    <row r="44" spans="1:24" ht="13.5" thickBot="1">
      <c r="A44" s="14" t="s">
        <v>106</v>
      </c>
      <c r="B44" s="2">
        <f>feb!F45</f>
        <v>0</v>
      </c>
      <c r="C44" s="2">
        <f>mrt!K45</f>
        <v>0</v>
      </c>
      <c r="D44" s="2">
        <f>apr!L45</f>
        <v>0</v>
      </c>
      <c r="E44" s="2">
        <f>mei!M45</f>
        <v>0</v>
      </c>
      <c r="F44" s="2">
        <f>jun!K45</f>
        <v>0</v>
      </c>
      <c r="G44" s="2">
        <f>jul!K45</f>
        <v>0</v>
      </c>
      <c r="H44" s="2">
        <f>aug!K45</f>
        <v>0</v>
      </c>
      <c r="I44" s="2">
        <f>sep!L45</f>
        <v>0</v>
      </c>
      <c r="J44" s="2">
        <f>okt!H45</f>
        <v>0</v>
      </c>
      <c r="K44" s="2"/>
      <c r="L44" s="2"/>
      <c r="M44" s="2"/>
      <c r="N44" s="2"/>
      <c r="O44" s="2"/>
      <c r="P44" s="2"/>
      <c r="Q44" s="45">
        <f t="shared" si="0"/>
        <v>0</v>
      </c>
      <c r="R44" s="61"/>
      <c r="S44" s="64">
        <f t="shared" si="1"/>
        <v>0</v>
      </c>
      <c r="T44" s="64">
        <f t="shared" si="2"/>
        <v>0</v>
      </c>
      <c r="U44" s="56">
        <f t="shared" si="3"/>
        <v>0</v>
      </c>
      <c r="V44" s="43"/>
      <c r="W44" s="58"/>
      <c r="X44" s="43">
        <f t="shared" si="4"/>
        <v>0</v>
      </c>
    </row>
    <row r="45" spans="1:24" ht="13.5" thickBot="1">
      <c r="A45" s="14" t="s">
        <v>136</v>
      </c>
      <c r="B45" s="2">
        <f>feb!F46</f>
        <v>2</v>
      </c>
      <c r="C45" s="2">
        <f>mrt!K46</f>
        <v>3</v>
      </c>
      <c r="D45" s="2">
        <f>apr!L46</f>
        <v>3</v>
      </c>
      <c r="E45" s="2">
        <f>mei!M46</f>
        <v>3</v>
      </c>
      <c r="F45" s="2">
        <f>jun!K46</f>
        <v>4</v>
      </c>
      <c r="G45" s="2">
        <f>jul!K46</f>
        <v>3</v>
      </c>
      <c r="H45" s="2">
        <f>aug!K46</f>
        <v>2</v>
      </c>
      <c r="I45" s="2">
        <f>sep!L46</f>
        <v>1</v>
      </c>
      <c r="J45" s="2">
        <f>okt!H46</f>
        <v>2</v>
      </c>
      <c r="K45" s="2"/>
      <c r="L45" s="2"/>
      <c r="M45" s="2"/>
      <c r="N45" s="2">
        <v>20</v>
      </c>
      <c r="O45" s="2"/>
      <c r="P45" s="2"/>
      <c r="Q45" s="45">
        <f t="shared" si="0"/>
        <v>43</v>
      </c>
      <c r="R45" s="61">
        <v>25</v>
      </c>
      <c r="S45" s="64">
        <f t="shared" si="1"/>
        <v>9.6</v>
      </c>
      <c r="T45" s="64">
        <f t="shared" si="2"/>
        <v>8</v>
      </c>
      <c r="U45" s="56">
        <f t="shared" si="3"/>
        <v>17.6</v>
      </c>
      <c r="V45" s="43"/>
      <c r="W45" s="58">
        <v>16.4</v>
      </c>
      <c r="X45" s="43">
        <f t="shared" si="4"/>
        <v>1.2000000000000028</v>
      </c>
    </row>
    <row r="46" spans="1:24" ht="13.5" thickBot="1">
      <c r="A46" s="14" t="s">
        <v>94</v>
      </c>
      <c r="B46" s="2">
        <f>feb!F47</f>
        <v>0</v>
      </c>
      <c r="C46" s="2">
        <f>mrt!K47</f>
        <v>0</v>
      </c>
      <c r="D46" s="2">
        <f>apr!L47</f>
        <v>0</v>
      </c>
      <c r="E46" s="2">
        <f>mei!M47</f>
        <v>0</v>
      </c>
      <c r="F46" s="2">
        <f>jun!K47</f>
        <v>0</v>
      </c>
      <c r="G46" s="2">
        <f>jul!K47</f>
        <v>0</v>
      </c>
      <c r="H46" s="2">
        <f>aug!K47</f>
        <v>0</v>
      </c>
      <c r="I46" s="2">
        <f>sep!L47</f>
        <v>0</v>
      </c>
      <c r="J46" s="2">
        <f>okt!H47</f>
        <v>0</v>
      </c>
      <c r="K46" s="2"/>
      <c r="L46" s="2"/>
      <c r="M46" s="2"/>
      <c r="N46" s="2"/>
      <c r="O46" s="2"/>
      <c r="P46" s="2"/>
      <c r="Q46" s="45">
        <f t="shared" si="0"/>
        <v>0</v>
      </c>
      <c r="R46" s="61"/>
      <c r="S46" s="64">
        <f t="shared" si="1"/>
        <v>0</v>
      </c>
      <c r="T46" s="64">
        <f t="shared" si="2"/>
        <v>0</v>
      </c>
      <c r="U46" s="56">
        <f t="shared" si="3"/>
        <v>0</v>
      </c>
      <c r="V46" s="43">
        <v>10.8</v>
      </c>
      <c r="W46" s="58"/>
      <c r="X46" s="43">
        <f t="shared" si="4"/>
        <v>10.8</v>
      </c>
    </row>
    <row r="47" spans="1:24" ht="13.5" thickBot="1">
      <c r="A47" s="14" t="s">
        <v>112</v>
      </c>
      <c r="B47" s="2">
        <f>feb!F48</f>
        <v>0</v>
      </c>
      <c r="C47" s="2">
        <f>mrt!K48</f>
        <v>0</v>
      </c>
      <c r="D47" s="2">
        <f>apr!L48</f>
        <v>0</v>
      </c>
      <c r="E47" s="2">
        <f>mei!M48</f>
        <v>0</v>
      </c>
      <c r="F47" s="2">
        <f>jun!K48</f>
        <v>0</v>
      </c>
      <c r="G47" s="2">
        <f>jul!K48</f>
        <v>0</v>
      </c>
      <c r="H47" s="2">
        <f>aug!K48</f>
        <v>0</v>
      </c>
      <c r="I47" s="2">
        <f>sep!L48</f>
        <v>0</v>
      </c>
      <c r="J47" s="2">
        <f>okt!H48</f>
        <v>0</v>
      </c>
      <c r="K47" s="2"/>
      <c r="L47" s="2"/>
      <c r="M47" s="2"/>
      <c r="N47" s="2"/>
      <c r="O47" s="2"/>
      <c r="P47" s="2"/>
      <c r="Q47" s="45">
        <f t="shared" si="0"/>
        <v>0</v>
      </c>
      <c r="R47" s="61"/>
      <c r="S47" s="64">
        <f t="shared" si="1"/>
        <v>0</v>
      </c>
      <c r="T47" s="64">
        <f t="shared" si="2"/>
        <v>0</v>
      </c>
      <c r="U47" s="56">
        <f t="shared" si="3"/>
        <v>0</v>
      </c>
      <c r="V47" s="43">
        <v>8.4</v>
      </c>
      <c r="W47" s="58"/>
      <c r="X47" s="43">
        <f t="shared" si="4"/>
        <v>8.4</v>
      </c>
    </row>
    <row r="48" spans="1:24" ht="13.5" thickBot="1">
      <c r="A48" s="14" t="s">
        <v>162</v>
      </c>
      <c r="B48" s="2">
        <f>feb!F49</f>
        <v>0</v>
      </c>
      <c r="C48" s="2">
        <f>mrt!K49</f>
        <v>0</v>
      </c>
      <c r="D48" s="2">
        <f>apr!L49</f>
        <v>0</v>
      </c>
      <c r="E48" s="2">
        <f>mei!M49</f>
        <v>0</v>
      </c>
      <c r="F48" s="2">
        <f>jun!K49</f>
        <v>0</v>
      </c>
      <c r="G48" s="2">
        <f>jul!K49</f>
        <v>0</v>
      </c>
      <c r="H48" s="2">
        <f>aug!K49</f>
        <v>2</v>
      </c>
      <c r="I48" s="2">
        <f>sep!L49</f>
        <v>5</v>
      </c>
      <c r="J48" s="2">
        <f>okt!H49</f>
        <v>2</v>
      </c>
      <c r="K48" s="2"/>
      <c r="L48" s="2"/>
      <c r="M48" s="2"/>
      <c r="N48" s="2"/>
      <c r="O48" s="2"/>
      <c r="P48" s="2"/>
      <c r="Q48" s="45">
        <f t="shared" si="0"/>
        <v>9</v>
      </c>
      <c r="R48" s="61"/>
      <c r="S48" s="64">
        <f t="shared" si="1"/>
        <v>1.8</v>
      </c>
      <c r="T48" s="64">
        <f t="shared" si="2"/>
        <v>0</v>
      </c>
      <c r="U48" s="56">
        <f t="shared" si="3"/>
        <v>1.8</v>
      </c>
      <c r="V48" s="43"/>
      <c r="W48" s="58">
        <v>2</v>
      </c>
      <c r="X48" s="43">
        <f t="shared" si="4"/>
        <v>-0.19999999999999996</v>
      </c>
    </row>
    <row r="49" spans="1:24" ht="13.5" thickBot="1">
      <c r="A49" s="14" t="s">
        <v>14</v>
      </c>
      <c r="B49" s="2">
        <f>feb!F50</f>
        <v>0</v>
      </c>
      <c r="C49" s="2">
        <f>mrt!K50</f>
        <v>4</v>
      </c>
      <c r="D49" s="2">
        <f>apr!L50</f>
        <v>6</v>
      </c>
      <c r="E49" s="2">
        <f>mei!M50</f>
        <v>2</v>
      </c>
      <c r="F49" s="2">
        <f>jun!K50</f>
        <v>2</v>
      </c>
      <c r="G49" s="2">
        <f>jul!K50</f>
        <v>1</v>
      </c>
      <c r="H49" s="2">
        <f>aug!K50</f>
        <v>0</v>
      </c>
      <c r="I49" s="2">
        <f>sep!L50</f>
        <v>0</v>
      </c>
      <c r="J49" s="2">
        <f>okt!H50</f>
        <v>0</v>
      </c>
      <c r="K49" s="2">
        <v>30</v>
      </c>
      <c r="L49" s="2">
        <v>50</v>
      </c>
      <c r="M49" s="2">
        <v>10</v>
      </c>
      <c r="N49" s="2">
        <v>30</v>
      </c>
      <c r="O49" s="2">
        <v>10</v>
      </c>
      <c r="P49" s="2"/>
      <c r="Q49" s="45">
        <f t="shared" si="0"/>
        <v>145</v>
      </c>
      <c r="R49" s="61"/>
      <c r="S49" s="64">
        <f t="shared" si="1"/>
        <v>3</v>
      </c>
      <c r="T49" s="64">
        <f t="shared" si="2"/>
        <v>52</v>
      </c>
      <c r="U49" s="56">
        <f t="shared" si="3"/>
        <v>55</v>
      </c>
      <c r="V49" s="43">
        <v>83.2</v>
      </c>
      <c r="W49" s="58"/>
      <c r="X49" s="43">
        <f t="shared" si="4"/>
        <v>138.2</v>
      </c>
    </row>
    <row r="50" spans="1:24" ht="13.5" thickBot="1">
      <c r="A50" s="14" t="s">
        <v>126</v>
      </c>
      <c r="B50" s="2">
        <f>feb!F51</f>
        <v>0</v>
      </c>
      <c r="C50" s="2">
        <f>mrt!K51</f>
        <v>4</v>
      </c>
      <c r="D50" s="2">
        <f>apr!L51</f>
        <v>5</v>
      </c>
      <c r="E50" s="2">
        <f>mei!M51</f>
        <v>5</v>
      </c>
      <c r="F50" s="2">
        <f>jun!K51</f>
        <v>1</v>
      </c>
      <c r="G50" s="2">
        <f>jul!K51</f>
        <v>3</v>
      </c>
      <c r="H50" s="2">
        <f>aug!K51</f>
        <v>5</v>
      </c>
      <c r="I50" s="2">
        <f>sep!L51</f>
        <v>4</v>
      </c>
      <c r="J50" s="2">
        <f>okt!H51</f>
        <v>1</v>
      </c>
      <c r="K50" s="2">
        <v>5</v>
      </c>
      <c r="L50" s="2"/>
      <c r="M50" s="2">
        <v>10</v>
      </c>
      <c r="N50" s="2">
        <v>30</v>
      </c>
      <c r="O50" s="2"/>
      <c r="P50" s="2"/>
      <c r="Q50" s="45">
        <f t="shared" si="0"/>
        <v>73</v>
      </c>
      <c r="R50" s="61">
        <v>50</v>
      </c>
      <c r="S50" s="64">
        <f t="shared" si="1"/>
        <v>15.6</v>
      </c>
      <c r="T50" s="64">
        <f t="shared" si="2"/>
        <v>18</v>
      </c>
      <c r="U50" s="56">
        <f t="shared" si="3"/>
        <v>33.6</v>
      </c>
      <c r="V50" s="43"/>
      <c r="W50" s="58"/>
      <c r="X50" s="43">
        <f t="shared" si="4"/>
        <v>33.6</v>
      </c>
    </row>
    <row r="51" spans="1:24" ht="13.5" thickBot="1">
      <c r="A51" s="14" t="s">
        <v>123</v>
      </c>
      <c r="B51" s="2">
        <f>feb!F52</f>
        <v>1</v>
      </c>
      <c r="C51" s="2">
        <f>mrt!K52</f>
        <v>4</v>
      </c>
      <c r="D51" s="2">
        <f>apr!L52</f>
        <v>3</v>
      </c>
      <c r="E51" s="2">
        <f>mei!M52</f>
        <v>1</v>
      </c>
      <c r="F51" s="2">
        <f>jun!K52</f>
        <v>1</v>
      </c>
      <c r="G51" s="2">
        <f>jul!K52</f>
        <v>3</v>
      </c>
      <c r="H51" s="2">
        <f>aug!K52</f>
        <v>4</v>
      </c>
      <c r="I51" s="2">
        <f>sep!L52</f>
        <v>4</v>
      </c>
      <c r="J51" s="2">
        <f>okt!H52</f>
        <v>2</v>
      </c>
      <c r="K51" s="2"/>
      <c r="L51" s="2"/>
      <c r="M51" s="2"/>
      <c r="N51" s="2"/>
      <c r="O51" s="2"/>
      <c r="P51" s="2"/>
      <c r="Q51" s="45">
        <f t="shared" si="0"/>
        <v>23</v>
      </c>
      <c r="R51" s="61">
        <v>25</v>
      </c>
      <c r="S51" s="64">
        <f t="shared" si="1"/>
        <v>9.6</v>
      </c>
      <c r="T51" s="64">
        <f t="shared" si="2"/>
        <v>0</v>
      </c>
      <c r="U51" s="56">
        <f t="shared" si="3"/>
        <v>9.6</v>
      </c>
      <c r="V51" s="43">
        <v>2</v>
      </c>
      <c r="W51" s="58"/>
      <c r="X51" s="43">
        <f t="shared" si="4"/>
        <v>11.6</v>
      </c>
    </row>
    <row r="52" spans="1:24" ht="13.5" thickBot="1">
      <c r="A52" s="14" t="s">
        <v>15</v>
      </c>
      <c r="B52" s="2">
        <f>feb!F53</f>
        <v>0</v>
      </c>
      <c r="C52" s="2">
        <f>mrt!K53</f>
        <v>3</v>
      </c>
      <c r="D52" s="2">
        <f>apr!L53</f>
        <v>3</v>
      </c>
      <c r="E52" s="2">
        <f>mei!M53</f>
        <v>4</v>
      </c>
      <c r="F52" s="2">
        <f>jun!K53</f>
        <v>3</v>
      </c>
      <c r="G52" s="2">
        <f>jul!K53</f>
        <v>3</v>
      </c>
      <c r="H52" s="2">
        <f>aug!K53</f>
        <v>3</v>
      </c>
      <c r="I52" s="2">
        <f>sep!L53</f>
        <v>1</v>
      </c>
      <c r="J52" s="2">
        <f>okt!H53</f>
        <v>0</v>
      </c>
      <c r="K52" s="2"/>
      <c r="L52" s="2">
        <v>10</v>
      </c>
      <c r="M52" s="2">
        <v>10</v>
      </c>
      <c r="N52" s="2">
        <v>20</v>
      </c>
      <c r="O52" s="2">
        <v>10</v>
      </c>
      <c r="P52" s="2">
        <v>10</v>
      </c>
      <c r="Q52" s="45">
        <f t="shared" si="0"/>
        <v>80</v>
      </c>
      <c r="R52" s="61"/>
      <c r="S52" s="64">
        <f t="shared" si="1"/>
        <v>4</v>
      </c>
      <c r="T52" s="64">
        <f t="shared" si="2"/>
        <v>24</v>
      </c>
      <c r="U52" s="56">
        <f t="shared" si="3"/>
        <v>28</v>
      </c>
      <c r="V52" s="43">
        <v>52</v>
      </c>
      <c r="W52" s="58"/>
      <c r="X52" s="43">
        <f t="shared" si="4"/>
        <v>80</v>
      </c>
    </row>
    <row r="53" spans="1:24" ht="13.5" thickBot="1">
      <c r="A53" s="14" t="s">
        <v>79</v>
      </c>
      <c r="B53" s="2">
        <f>feb!F54</f>
        <v>2</v>
      </c>
      <c r="C53" s="2">
        <f>mrt!K54</f>
        <v>4</v>
      </c>
      <c r="D53" s="2">
        <f>apr!L54</f>
        <v>5</v>
      </c>
      <c r="E53" s="2">
        <f>mei!M54</f>
        <v>2</v>
      </c>
      <c r="F53" s="2">
        <f>jun!K54</f>
        <v>1</v>
      </c>
      <c r="G53" s="2">
        <f>jul!K54</f>
        <v>4</v>
      </c>
      <c r="H53" s="2">
        <f>aug!K54</f>
        <v>5</v>
      </c>
      <c r="I53" s="2">
        <f>sep!L54</f>
        <v>0</v>
      </c>
      <c r="J53" s="2">
        <f>okt!H54</f>
        <v>0</v>
      </c>
      <c r="K53" s="2"/>
      <c r="L53" s="2"/>
      <c r="M53" s="2"/>
      <c r="N53" s="2">
        <v>10</v>
      </c>
      <c r="O53" s="2"/>
      <c r="P53" s="2"/>
      <c r="Q53" s="45">
        <f t="shared" si="0"/>
        <v>33</v>
      </c>
      <c r="R53" s="61">
        <v>25</v>
      </c>
      <c r="S53" s="64">
        <f t="shared" si="1"/>
        <v>9.6</v>
      </c>
      <c r="T53" s="64">
        <f t="shared" si="2"/>
        <v>4</v>
      </c>
      <c r="U53" s="56">
        <f t="shared" si="3"/>
        <v>13.6</v>
      </c>
      <c r="V53" s="43"/>
      <c r="W53" s="58"/>
      <c r="X53" s="43">
        <f t="shared" si="4"/>
        <v>13.6</v>
      </c>
    </row>
    <row r="54" spans="1:24" ht="13.5" thickBot="1">
      <c r="A54" s="14" t="s">
        <v>68</v>
      </c>
      <c r="B54" s="2">
        <f>feb!F55</f>
        <v>1</v>
      </c>
      <c r="C54" s="2">
        <f>mrt!K55</f>
        <v>3</v>
      </c>
      <c r="D54" s="2">
        <f>apr!L55</f>
        <v>0</v>
      </c>
      <c r="E54" s="2">
        <f>mei!M55</f>
        <v>1</v>
      </c>
      <c r="F54" s="2">
        <f>jun!K55</f>
        <v>1</v>
      </c>
      <c r="G54" s="2">
        <f>jul!K55</f>
        <v>0</v>
      </c>
      <c r="H54" s="2">
        <f>aug!K55</f>
        <v>2</v>
      </c>
      <c r="I54" s="2">
        <f>sep!L55</f>
        <v>2</v>
      </c>
      <c r="J54" s="2">
        <f>okt!H55</f>
        <v>0</v>
      </c>
      <c r="K54" s="2"/>
      <c r="L54" s="2"/>
      <c r="M54" s="2"/>
      <c r="N54" s="2"/>
      <c r="O54" s="2"/>
      <c r="P54" s="2"/>
      <c r="Q54" s="45">
        <f t="shared" si="0"/>
        <v>10</v>
      </c>
      <c r="R54" s="61"/>
      <c r="S54" s="64">
        <f t="shared" si="1"/>
        <v>2</v>
      </c>
      <c r="T54" s="64">
        <f t="shared" si="2"/>
        <v>0</v>
      </c>
      <c r="U54" s="56">
        <f t="shared" si="3"/>
        <v>2</v>
      </c>
      <c r="V54" s="43">
        <v>5.2</v>
      </c>
      <c r="W54" s="58">
        <v>9.2</v>
      </c>
      <c r="X54" s="43">
        <f t="shared" si="4"/>
        <v>-1.9999999999999991</v>
      </c>
    </row>
    <row r="55" spans="1:24" ht="13.5" thickBot="1">
      <c r="A55" s="14" t="s">
        <v>73</v>
      </c>
      <c r="B55" s="2">
        <f>feb!F56</f>
        <v>0</v>
      </c>
      <c r="C55" s="2">
        <f>mrt!K56</f>
        <v>4</v>
      </c>
      <c r="D55" s="2">
        <f>apr!L56</f>
        <v>2</v>
      </c>
      <c r="E55" s="2">
        <f>mei!M56</f>
        <v>5</v>
      </c>
      <c r="F55" s="2">
        <f>jun!K56</f>
        <v>2</v>
      </c>
      <c r="G55" s="2">
        <f>jul!K56</f>
        <v>3</v>
      </c>
      <c r="H55" s="2">
        <f>aug!K56</f>
        <v>3</v>
      </c>
      <c r="I55" s="2">
        <f>sep!L56</f>
        <v>3</v>
      </c>
      <c r="J55" s="2">
        <f>okt!H56</f>
        <v>3</v>
      </c>
      <c r="K55" s="2"/>
      <c r="L55" s="2"/>
      <c r="M55" s="2"/>
      <c r="N55" s="2">
        <v>20</v>
      </c>
      <c r="O55" s="2">
        <v>10</v>
      </c>
      <c r="P55" s="2"/>
      <c r="Q55" s="45">
        <f t="shared" si="0"/>
        <v>55</v>
      </c>
      <c r="R55" s="61">
        <v>25</v>
      </c>
      <c r="S55" s="64">
        <f t="shared" si="1"/>
        <v>10</v>
      </c>
      <c r="T55" s="64">
        <f t="shared" si="2"/>
        <v>12</v>
      </c>
      <c r="U55" s="56">
        <f t="shared" si="3"/>
        <v>22</v>
      </c>
      <c r="V55" s="43"/>
      <c r="W55" s="58">
        <v>19.6</v>
      </c>
      <c r="X55" s="43">
        <f t="shared" si="4"/>
        <v>2.3999999999999986</v>
      </c>
    </row>
    <row r="56" spans="1:24" ht="13.5" thickBot="1">
      <c r="A56" s="14" t="s">
        <v>137</v>
      </c>
      <c r="B56" s="2">
        <f>feb!F57</f>
        <v>2</v>
      </c>
      <c r="C56" s="2">
        <f>mrt!K57</f>
        <v>4</v>
      </c>
      <c r="D56" s="2">
        <f>apr!L57</f>
        <v>3</v>
      </c>
      <c r="E56" s="2">
        <f>mei!M57</f>
        <v>4</v>
      </c>
      <c r="F56" s="2">
        <f>jun!K57</f>
        <v>0</v>
      </c>
      <c r="G56" s="2">
        <f>jul!K57</f>
        <v>1</v>
      </c>
      <c r="H56" s="2">
        <f>aug!K57</f>
        <v>2</v>
      </c>
      <c r="I56" s="2">
        <f>sep!L57</f>
        <v>0</v>
      </c>
      <c r="J56" s="2">
        <f>okt!H57</f>
        <v>2</v>
      </c>
      <c r="K56" s="2"/>
      <c r="L56" s="2"/>
      <c r="M56" s="2"/>
      <c r="N56" s="2"/>
      <c r="O56" s="2"/>
      <c r="P56" s="2"/>
      <c r="Q56" s="45">
        <f t="shared" si="0"/>
        <v>18</v>
      </c>
      <c r="R56" s="61"/>
      <c r="S56" s="64">
        <f t="shared" si="1"/>
        <v>3.6</v>
      </c>
      <c r="T56" s="64">
        <f t="shared" si="2"/>
        <v>0</v>
      </c>
      <c r="U56" s="56">
        <f t="shared" si="3"/>
        <v>3.6</v>
      </c>
      <c r="V56" s="43"/>
      <c r="W56" s="58">
        <v>6.4</v>
      </c>
      <c r="X56" s="43">
        <f t="shared" si="4"/>
        <v>-2.8000000000000003</v>
      </c>
    </row>
    <row r="57" spans="1:24" ht="13.5" thickBot="1">
      <c r="A57" s="14" t="s">
        <v>107</v>
      </c>
      <c r="B57" s="2">
        <f>feb!F58</f>
        <v>0</v>
      </c>
      <c r="C57" s="2">
        <f>mrt!K58</f>
        <v>3</v>
      </c>
      <c r="D57" s="2">
        <f>apr!L58</f>
        <v>0</v>
      </c>
      <c r="E57" s="2">
        <f>mei!M58</f>
        <v>0</v>
      </c>
      <c r="F57" s="2">
        <f>jun!K58</f>
        <v>0</v>
      </c>
      <c r="G57" s="2">
        <f>jul!K58</f>
        <v>0</v>
      </c>
      <c r="H57" s="2">
        <f>aug!K58</f>
        <v>0</v>
      </c>
      <c r="I57" s="2">
        <f>sep!L58</f>
        <v>0</v>
      </c>
      <c r="J57" s="2">
        <f>okt!H58</f>
        <v>0</v>
      </c>
      <c r="K57" s="2">
        <v>5</v>
      </c>
      <c r="L57" s="2"/>
      <c r="M57" s="2">
        <v>10</v>
      </c>
      <c r="N57" s="2">
        <v>30</v>
      </c>
      <c r="O57" s="2"/>
      <c r="P57" s="2"/>
      <c r="Q57" s="45">
        <f t="shared" si="0"/>
        <v>48</v>
      </c>
      <c r="R57" s="61"/>
      <c r="S57" s="64">
        <f t="shared" si="1"/>
        <v>0.6</v>
      </c>
      <c r="T57" s="64">
        <f t="shared" si="2"/>
        <v>18</v>
      </c>
      <c r="U57" s="56">
        <f t="shared" si="3"/>
        <v>18.6</v>
      </c>
      <c r="V57" s="43"/>
      <c r="W57" s="58"/>
      <c r="X57" s="43">
        <f t="shared" si="4"/>
        <v>18.6</v>
      </c>
    </row>
    <row r="58" spans="1:24" ht="13.5" thickBot="1">
      <c r="A58" s="14" t="s">
        <v>35</v>
      </c>
      <c r="B58" s="2">
        <f>feb!F59</f>
        <v>2</v>
      </c>
      <c r="C58" s="2">
        <f>mrt!K59</f>
        <v>4</v>
      </c>
      <c r="D58" s="2">
        <f>apr!L59</f>
        <v>3</v>
      </c>
      <c r="E58" s="2">
        <f>mei!M59</f>
        <v>7</v>
      </c>
      <c r="F58" s="2">
        <f>jun!K59</f>
        <v>2</v>
      </c>
      <c r="G58" s="2">
        <f>jul!K59</f>
        <v>1</v>
      </c>
      <c r="H58" s="2">
        <f>aug!K59</f>
        <v>0</v>
      </c>
      <c r="I58" s="2">
        <f>sep!L59</f>
        <v>1</v>
      </c>
      <c r="J58" s="2">
        <f>okt!H59</f>
        <v>0</v>
      </c>
      <c r="K58" s="2"/>
      <c r="L58" s="2"/>
      <c r="M58" s="2">
        <v>10</v>
      </c>
      <c r="N58" s="2">
        <v>30</v>
      </c>
      <c r="O58" s="2"/>
      <c r="P58" s="2"/>
      <c r="Q58" s="45">
        <f t="shared" si="0"/>
        <v>60</v>
      </c>
      <c r="R58" s="61"/>
      <c r="S58" s="64">
        <f t="shared" si="1"/>
        <v>4</v>
      </c>
      <c r="T58" s="64">
        <f t="shared" si="2"/>
        <v>16</v>
      </c>
      <c r="U58" s="56">
        <f t="shared" si="3"/>
        <v>20</v>
      </c>
      <c r="V58" s="43">
        <v>21.2</v>
      </c>
      <c r="W58" s="58"/>
      <c r="X58" s="43">
        <f t="shared" si="4"/>
        <v>41.2</v>
      </c>
    </row>
    <row r="59" spans="1:24" ht="13.5" thickBot="1">
      <c r="A59" s="14" t="s">
        <v>78</v>
      </c>
      <c r="B59" s="2">
        <f>feb!F60</f>
        <v>2</v>
      </c>
      <c r="C59" s="2">
        <f>mrt!K60</f>
        <v>3</v>
      </c>
      <c r="D59" s="2">
        <f>apr!L60</f>
        <v>6</v>
      </c>
      <c r="E59" s="2">
        <f>mei!M60</f>
        <v>6</v>
      </c>
      <c r="F59" s="2">
        <f>jun!K60</f>
        <v>1</v>
      </c>
      <c r="G59" s="2">
        <f>jul!K60</f>
        <v>1</v>
      </c>
      <c r="H59" s="2">
        <f>aug!K60</f>
        <v>0</v>
      </c>
      <c r="I59" s="2">
        <f>sep!L60</f>
        <v>2</v>
      </c>
      <c r="J59" s="2">
        <f>okt!H60</f>
        <v>0</v>
      </c>
      <c r="K59" s="2"/>
      <c r="L59" s="2"/>
      <c r="M59" s="2"/>
      <c r="N59" s="2">
        <v>10</v>
      </c>
      <c r="O59" s="2"/>
      <c r="P59" s="2"/>
      <c r="Q59" s="45">
        <f t="shared" si="0"/>
        <v>31</v>
      </c>
      <c r="R59" s="61"/>
      <c r="S59" s="64">
        <f t="shared" si="1"/>
        <v>4.2</v>
      </c>
      <c r="T59" s="64">
        <f t="shared" si="2"/>
        <v>4</v>
      </c>
      <c r="U59" s="56">
        <f t="shared" si="3"/>
        <v>8.2</v>
      </c>
      <c r="V59" s="43">
        <v>13.6</v>
      </c>
      <c r="W59" s="58"/>
      <c r="X59" s="43">
        <f t="shared" si="4"/>
        <v>21.799999999999997</v>
      </c>
    </row>
    <row r="60" spans="1:24" ht="13.5" thickBot="1">
      <c r="A60" s="14" t="s">
        <v>98</v>
      </c>
      <c r="B60" s="2">
        <f>feb!F61</f>
        <v>0</v>
      </c>
      <c r="C60" s="2">
        <f>mrt!K61</f>
        <v>0</v>
      </c>
      <c r="D60" s="2">
        <f>apr!L61</f>
        <v>0</v>
      </c>
      <c r="E60" s="2">
        <f>mei!M61</f>
        <v>0</v>
      </c>
      <c r="F60" s="2">
        <f>jun!K61</f>
        <v>0</v>
      </c>
      <c r="G60" s="2">
        <f>jul!K61</f>
        <v>0</v>
      </c>
      <c r="H60" s="2">
        <f>aug!K61</f>
        <v>0</v>
      </c>
      <c r="I60" s="2">
        <f>sep!L61</f>
        <v>0</v>
      </c>
      <c r="J60" s="2">
        <f>okt!H61</f>
        <v>0</v>
      </c>
      <c r="K60" s="2"/>
      <c r="L60" s="2"/>
      <c r="M60" s="2"/>
      <c r="N60" s="2"/>
      <c r="O60" s="2"/>
      <c r="P60" s="2"/>
      <c r="Q60" s="45">
        <f t="shared" si="0"/>
        <v>0</v>
      </c>
      <c r="R60" s="61"/>
      <c r="S60" s="64">
        <f t="shared" si="1"/>
        <v>0</v>
      </c>
      <c r="T60" s="64">
        <f t="shared" si="2"/>
        <v>0</v>
      </c>
      <c r="U60" s="56">
        <f t="shared" si="3"/>
        <v>0</v>
      </c>
      <c r="V60" s="43">
        <v>12.4</v>
      </c>
      <c r="W60" s="58"/>
      <c r="X60" s="43">
        <f t="shared" si="4"/>
        <v>12.4</v>
      </c>
    </row>
    <row r="61" spans="1:24" ht="13.5" thickBot="1">
      <c r="A61" s="14" t="s">
        <v>16</v>
      </c>
      <c r="B61" s="2">
        <f>feb!F62</f>
        <v>0</v>
      </c>
      <c r="C61" s="2">
        <f>mrt!K62</f>
        <v>0</v>
      </c>
      <c r="D61" s="2">
        <f>apr!L62</f>
        <v>0</v>
      </c>
      <c r="E61" s="2">
        <f>mei!M62</f>
        <v>4</v>
      </c>
      <c r="F61" s="2">
        <f>jun!K62</f>
        <v>2</v>
      </c>
      <c r="G61" s="2">
        <f>jul!K62</f>
        <v>0</v>
      </c>
      <c r="H61" s="2">
        <f>aug!K62</f>
        <v>1</v>
      </c>
      <c r="I61" s="2">
        <f>sep!L62</f>
        <v>0</v>
      </c>
      <c r="J61" s="2">
        <f>okt!H62</f>
        <v>0</v>
      </c>
      <c r="K61" s="2">
        <v>20</v>
      </c>
      <c r="L61" s="2"/>
      <c r="M61" s="2">
        <v>10</v>
      </c>
      <c r="N61" s="2">
        <v>30</v>
      </c>
      <c r="O61" s="2">
        <v>10</v>
      </c>
      <c r="P61" s="2">
        <v>10</v>
      </c>
      <c r="Q61" s="45">
        <f t="shared" si="0"/>
        <v>87</v>
      </c>
      <c r="R61" s="61"/>
      <c r="S61" s="64">
        <f t="shared" si="1"/>
        <v>1.4</v>
      </c>
      <c r="T61" s="64">
        <f t="shared" si="2"/>
        <v>32</v>
      </c>
      <c r="U61" s="56">
        <f t="shared" si="3"/>
        <v>33.4</v>
      </c>
      <c r="V61" s="43"/>
      <c r="W61" s="58"/>
      <c r="X61" s="43">
        <f t="shared" si="4"/>
        <v>33.4</v>
      </c>
    </row>
    <row r="62" spans="1:24" ht="13.5" thickBot="1">
      <c r="A62" s="14" t="s">
        <v>125</v>
      </c>
      <c r="B62" s="2">
        <f>feb!F63</f>
        <v>1</v>
      </c>
      <c r="C62" s="2">
        <f>mrt!K63</f>
        <v>4</v>
      </c>
      <c r="D62" s="2">
        <f>apr!L63</f>
        <v>4</v>
      </c>
      <c r="E62" s="2">
        <f>mei!M63</f>
        <v>6</v>
      </c>
      <c r="F62" s="2">
        <f>jun!K63</f>
        <v>3</v>
      </c>
      <c r="G62" s="2">
        <f>jul!K63</f>
        <v>4</v>
      </c>
      <c r="H62" s="2">
        <f>aug!K63</f>
        <v>4</v>
      </c>
      <c r="I62" s="2">
        <f>sep!L63</f>
        <v>5</v>
      </c>
      <c r="J62" s="2">
        <f>okt!H63</f>
        <v>3</v>
      </c>
      <c r="K62" s="2"/>
      <c r="L62" s="2"/>
      <c r="M62" s="2"/>
      <c r="N62" s="2">
        <v>10</v>
      </c>
      <c r="O62" s="2"/>
      <c r="P62" s="2">
        <v>10</v>
      </c>
      <c r="Q62" s="45">
        <f t="shared" si="0"/>
        <v>54</v>
      </c>
      <c r="R62" s="61">
        <v>75</v>
      </c>
      <c r="S62" s="64">
        <f t="shared" si="1"/>
        <v>21.8</v>
      </c>
      <c r="T62" s="64">
        <f t="shared" si="2"/>
        <v>8</v>
      </c>
      <c r="U62" s="56">
        <f t="shared" si="3"/>
        <v>29.8</v>
      </c>
      <c r="V62" s="43"/>
      <c r="W62" s="58">
        <v>19.6</v>
      </c>
      <c r="X62" s="43">
        <f t="shared" si="4"/>
        <v>10.2</v>
      </c>
    </row>
    <row r="63" spans="1:24" ht="13.5" thickBot="1">
      <c r="A63" s="14" t="s">
        <v>17</v>
      </c>
      <c r="B63" s="2">
        <f>feb!F64</f>
        <v>2</v>
      </c>
      <c r="C63" s="2">
        <f>mrt!K64</f>
        <v>4</v>
      </c>
      <c r="D63" s="2">
        <f>apr!L64</f>
        <v>5</v>
      </c>
      <c r="E63" s="2">
        <f>mei!M64</f>
        <v>6</v>
      </c>
      <c r="F63" s="2">
        <f>jun!K64</f>
        <v>4</v>
      </c>
      <c r="G63" s="2">
        <f>jul!K64</f>
        <v>4</v>
      </c>
      <c r="H63" s="2">
        <f>aug!K64</f>
        <v>4</v>
      </c>
      <c r="I63" s="2">
        <f>sep!L64</f>
        <v>5</v>
      </c>
      <c r="J63" s="2">
        <f>okt!H64</f>
        <v>3</v>
      </c>
      <c r="K63" s="2"/>
      <c r="L63" s="2"/>
      <c r="M63" s="2"/>
      <c r="N63" s="2">
        <v>20</v>
      </c>
      <c r="O63" s="2"/>
      <c r="P63" s="2"/>
      <c r="Q63" s="45">
        <f t="shared" si="0"/>
        <v>57</v>
      </c>
      <c r="R63" s="61">
        <v>125</v>
      </c>
      <c r="S63" s="64">
        <f t="shared" si="1"/>
        <v>32.4</v>
      </c>
      <c r="T63" s="64">
        <f t="shared" si="2"/>
        <v>8</v>
      </c>
      <c r="U63" s="56">
        <f t="shared" si="3"/>
        <v>40.4</v>
      </c>
      <c r="V63" s="43">
        <v>50.8</v>
      </c>
      <c r="W63" s="58"/>
      <c r="X63" s="43">
        <f t="shared" si="4"/>
        <v>91.19999999999999</v>
      </c>
    </row>
    <row r="64" spans="1:24" ht="13.5" thickBot="1">
      <c r="A64" s="14" t="s">
        <v>77</v>
      </c>
      <c r="B64" s="2">
        <f>feb!F65</f>
        <v>2</v>
      </c>
      <c r="C64" s="2">
        <f>mrt!K65</f>
        <v>4</v>
      </c>
      <c r="D64" s="2">
        <f>apr!L65</f>
        <v>5</v>
      </c>
      <c r="E64" s="2">
        <f>mei!M65</f>
        <v>5</v>
      </c>
      <c r="F64" s="2">
        <f>jun!K65</f>
        <v>3</v>
      </c>
      <c r="G64" s="2">
        <f>jul!K65</f>
        <v>4</v>
      </c>
      <c r="H64" s="2">
        <f>aug!K65</f>
        <v>5</v>
      </c>
      <c r="I64" s="2">
        <f>sep!L65</f>
        <v>3</v>
      </c>
      <c r="J64" s="2">
        <f>okt!H65</f>
        <v>3</v>
      </c>
      <c r="K64" s="2"/>
      <c r="L64" s="2"/>
      <c r="M64" s="2">
        <v>10</v>
      </c>
      <c r="N64" s="2">
        <v>30</v>
      </c>
      <c r="O64" s="2">
        <v>10</v>
      </c>
      <c r="P64" s="2">
        <v>10</v>
      </c>
      <c r="Q64" s="45">
        <f t="shared" si="0"/>
        <v>94</v>
      </c>
      <c r="R64" s="61">
        <v>75</v>
      </c>
      <c r="S64" s="64">
        <f t="shared" si="1"/>
        <v>21.8</v>
      </c>
      <c r="T64" s="64">
        <f t="shared" si="2"/>
        <v>24</v>
      </c>
      <c r="U64" s="56">
        <f t="shared" si="3"/>
        <v>45.8</v>
      </c>
      <c r="V64" s="43">
        <v>60.4</v>
      </c>
      <c r="W64" s="58"/>
      <c r="X64" s="43">
        <f t="shared" si="4"/>
        <v>106.19999999999999</v>
      </c>
    </row>
    <row r="65" spans="1:24" ht="13.5" thickBot="1">
      <c r="A65" s="14" t="s">
        <v>18</v>
      </c>
      <c r="B65" s="2">
        <f>feb!F66</f>
        <v>0</v>
      </c>
      <c r="C65" s="2">
        <f>mrt!K66</f>
        <v>2</v>
      </c>
      <c r="D65" s="2">
        <f>apr!L66</f>
        <v>5</v>
      </c>
      <c r="E65" s="2">
        <f>mei!M66</f>
        <v>4</v>
      </c>
      <c r="F65" s="2">
        <f>jun!K66</f>
        <v>3</v>
      </c>
      <c r="G65" s="2">
        <f>jul!K66</f>
        <v>2</v>
      </c>
      <c r="H65" s="2">
        <f>aug!K66</f>
        <v>2</v>
      </c>
      <c r="I65" s="2">
        <f>sep!L66</f>
        <v>2</v>
      </c>
      <c r="J65" s="2">
        <f>okt!H66</f>
        <v>2</v>
      </c>
      <c r="K65" s="2"/>
      <c r="L65" s="2"/>
      <c r="M65" s="2">
        <v>10</v>
      </c>
      <c r="N65" s="2">
        <v>30</v>
      </c>
      <c r="O65" s="2"/>
      <c r="P65" s="2"/>
      <c r="Q65" s="45">
        <f t="shared" si="0"/>
        <v>62</v>
      </c>
      <c r="R65" s="61">
        <v>25</v>
      </c>
      <c r="S65" s="64">
        <f t="shared" si="1"/>
        <v>9.4</v>
      </c>
      <c r="T65" s="64">
        <f t="shared" si="2"/>
        <v>16</v>
      </c>
      <c r="U65" s="56">
        <f t="shared" si="3"/>
        <v>25.4</v>
      </c>
      <c r="V65" s="43">
        <v>21.2</v>
      </c>
      <c r="W65" s="58"/>
      <c r="X65" s="43">
        <f t="shared" si="4"/>
        <v>46.599999999999994</v>
      </c>
    </row>
    <row r="66" spans="1:24" ht="13.5" thickBot="1">
      <c r="A66" s="14" t="s">
        <v>19</v>
      </c>
      <c r="B66" s="2">
        <f>feb!F67</f>
        <v>0</v>
      </c>
      <c r="C66" s="2">
        <f>mrt!K67</f>
        <v>0</v>
      </c>
      <c r="D66" s="2">
        <f>apr!L67</f>
        <v>0</v>
      </c>
      <c r="E66" s="2">
        <f>mei!M67</f>
        <v>0</v>
      </c>
      <c r="F66" s="2">
        <f>jun!K67</f>
        <v>0</v>
      </c>
      <c r="G66" s="2">
        <f>jul!K67</f>
        <v>0</v>
      </c>
      <c r="H66" s="2">
        <f>aug!K67</f>
        <v>0</v>
      </c>
      <c r="I66" s="2">
        <f>sep!L67</f>
        <v>0</v>
      </c>
      <c r="J66" s="2">
        <f>okt!H67</f>
        <v>0</v>
      </c>
      <c r="K66" s="2"/>
      <c r="L66" s="2"/>
      <c r="M66" s="2"/>
      <c r="N66" s="2"/>
      <c r="O66" s="2"/>
      <c r="P66" s="2"/>
      <c r="Q66" s="45">
        <f t="shared" si="0"/>
        <v>0</v>
      </c>
      <c r="R66" s="61"/>
      <c r="S66" s="64">
        <f t="shared" si="1"/>
        <v>0</v>
      </c>
      <c r="T66" s="64">
        <f t="shared" si="2"/>
        <v>0</v>
      </c>
      <c r="U66" s="56">
        <f t="shared" si="3"/>
        <v>0</v>
      </c>
      <c r="V66" s="43">
        <v>3.2</v>
      </c>
      <c r="W66" s="58"/>
      <c r="X66" s="43">
        <f t="shared" si="4"/>
        <v>3.2</v>
      </c>
    </row>
    <row r="67" spans="1:24" ht="13.5" thickBot="1">
      <c r="A67" s="14" t="s">
        <v>71</v>
      </c>
      <c r="B67" s="2">
        <f>feb!F68</f>
        <v>1</v>
      </c>
      <c r="C67" s="2">
        <f>mrt!K68</f>
        <v>4</v>
      </c>
      <c r="D67" s="2">
        <f>apr!L68</f>
        <v>5</v>
      </c>
      <c r="E67" s="2">
        <f>mei!M68</f>
        <v>6</v>
      </c>
      <c r="F67" s="2">
        <f>jun!K68</f>
        <v>4</v>
      </c>
      <c r="G67" s="2">
        <f>jul!K68</f>
        <v>2</v>
      </c>
      <c r="H67" s="2">
        <f>aug!K68</f>
        <v>3</v>
      </c>
      <c r="I67" s="2">
        <f>sep!L68</f>
        <v>3</v>
      </c>
      <c r="J67" s="2">
        <f>okt!H68</f>
        <v>2</v>
      </c>
      <c r="K67" s="2"/>
      <c r="L67" s="2"/>
      <c r="M67" s="2"/>
      <c r="N67" s="2">
        <v>10</v>
      </c>
      <c r="O67" s="2"/>
      <c r="P67" s="2"/>
      <c r="Q67" s="45">
        <f t="shared" si="0"/>
        <v>40</v>
      </c>
      <c r="R67" s="61">
        <v>50</v>
      </c>
      <c r="S67" s="64">
        <f t="shared" si="1"/>
        <v>16</v>
      </c>
      <c r="T67" s="64">
        <f t="shared" si="2"/>
        <v>4</v>
      </c>
      <c r="U67" s="56">
        <f t="shared" si="3"/>
        <v>20</v>
      </c>
      <c r="V67" s="43">
        <v>8.4</v>
      </c>
      <c r="W67" s="58">
        <v>23.2</v>
      </c>
      <c r="X67" s="43">
        <f t="shared" si="4"/>
        <v>5.199999999999999</v>
      </c>
    </row>
    <row r="68" spans="1:24" ht="13.5" thickBot="1">
      <c r="A68" s="14" t="s">
        <v>152</v>
      </c>
      <c r="B68" s="2">
        <f>feb!F69</f>
        <v>0</v>
      </c>
      <c r="C68" s="2">
        <f>mrt!K69</f>
        <v>0</v>
      </c>
      <c r="D68" s="2">
        <f>apr!L69</f>
        <v>1</v>
      </c>
      <c r="E68" s="2">
        <f>mei!M69</f>
        <v>1</v>
      </c>
      <c r="F68" s="2">
        <f>jun!K69</f>
        <v>0</v>
      </c>
      <c r="G68" s="2">
        <f>jul!K69</f>
        <v>1</v>
      </c>
      <c r="H68" s="2">
        <f>aug!K69</f>
        <v>0</v>
      </c>
      <c r="I68" s="2">
        <f>sep!L69</f>
        <v>0</v>
      </c>
      <c r="J68" s="2">
        <f>okt!H69</f>
        <v>0</v>
      </c>
      <c r="K68" s="2"/>
      <c r="L68" s="2"/>
      <c r="M68" s="2"/>
      <c r="N68" s="2"/>
      <c r="O68" s="2"/>
      <c r="P68" s="2"/>
      <c r="Q68" s="45">
        <f aca="true" t="shared" si="5" ref="Q68:Q123">SUM(B68:P68)</f>
        <v>3</v>
      </c>
      <c r="R68" s="61"/>
      <c r="S68" s="64">
        <f aca="true" t="shared" si="6" ref="S68:S124">(SUM(B68:J68)+R68)*20/100</f>
        <v>0.6</v>
      </c>
      <c r="T68" s="64">
        <f aca="true" t="shared" si="7" ref="T68:T124">SUM(K68:P68)*40/100</f>
        <v>0</v>
      </c>
      <c r="U68" s="56">
        <f aca="true" t="shared" si="8" ref="U68:U124">S68+T68</f>
        <v>0.6</v>
      </c>
      <c r="V68" s="43"/>
      <c r="W68" s="58"/>
      <c r="X68" s="43">
        <f aca="true" t="shared" si="9" ref="X68:X124">U68+V68-W68</f>
        <v>0.6</v>
      </c>
    </row>
    <row r="69" spans="1:24" ht="13.5" thickBot="1">
      <c r="A69" s="14" t="s">
        <v>34</v>
      </c>
      <c r="B69" s="2">
        <f>feb!F70</f>
        <v>0</v>
      </c>
      <c r="C69" s="2">
        <f>mrt!K70</f>
        <v>1</v>
      </c>
      <c r="D69" s="2">
        <f>apr!L70</f>
        <v>1</v>
      </c>
      <c r="E69" s="2">
        <f>mei!M70</f>
        <v>2</v>
      </c>
      <c r="F69" s="2">
        <f>jun!K70</f>
        <v>2</v>
      </c>
      <c r="G69" s="2">
        <f>jul!K70</f>
        <v>0</v>
      </c>
      <c r="H69" s="2">
        <f>aug!K70</f>
        <v>0</v>
      </c>
      <c r="I69" s="2">
        <f>sep!L70</f>
        <v>1</v>
      </c>
      <c r="J69" s="2">
        <f>okt!H70</f>
        <v>0</v>
      </c>
      <c r="K69" s="2">
        <v>15</v>
      </c>
      <c r="L69" s="2">
        <v>10</v>
      </c>
      <c r="M69" s="2">
        <v>10</v>
      </c>
      <c r="N69" s="2">
        <v>30</v>
      </c>
      <c r="O69" s="2">
        <v>10</v>
      </c>
      <c r="P69" s="2">
        <v>10</v>
      </c>
      <c r="Q69" s="45">
        <f t="shared" si="5"/>
        <v>92</v>
      </c>
      <c r="R69" s="61"/>
      <c r="S69" s="64">
        <f t="shared" si="6"/>
        <v>1.4</v>
      </c>
      <c r="T69" s="64">
        <f t="shared" si="7"/>
        <v>34</v>
      </c>
      <c r="U69" s="56">
        <f t="shared" si="8"/>
        <v>35.4</v>
      </c>
      <c r="V69" s="43"/>
      <c r="W69" s="58"/>
      <c r="X69" s="43">
        <f t="shared" si="9"/>
        <v>35.4</v>
      </c>
    </row>
    <row r="70" spans="1:24" ht="13.5" thickBot="1">
      <c r="A70" s="14" t="s">
        <v>151</v>
      </c>
      <c r="B70" s="2">
        <f>feb!F71</f>
        <v>0</v>
      </c>
      <c r="C70" s="2">
        <f>mrt!K71</f>
        <v>0</v>
      </c>
      <c r="D70" s="2">
        <f>apr!L71</f>
        <v>2</v>
      </c>
      <c r="E70" s="2">
        <f>mei!M71</f>
        <v>1</v>
      </c>
      <c r="F70" s="2">
        <f>jun!K71</f>
        <v>0</v>
      </c>
      <c r="G70" s="2">
        <f>jul!K71</f>
        <v>0</v>
      </c>
      <c r="H70" s="2">
        <f>aug!K71</f>
        <v>0</v>
      </c>
      <c r="I70" s="2">
        <f>sep!L71</f>
        <v>0</v>
      </c>
      <c r="J70" s="2">
        <f>okt!H71</f>
        <v>0</v>
      </c>
      <c r="K70" s="2"/>
      <c r="L70" s="2"/>
      <c r="M70" s="2"/>
      <c r="N70" s="2"/>
      <c r="O70" s="2"/>
      <c r="P70" s="2"/>
      <c r="Q70" s="45">
        <f t="shared" si="5"/>
        <v>3</v>
      </c>
      <c r="R70" s="61"/>
      <c r="S70" s="64">
        <f t="shared" si="6"/>
        <v>0.6</v>
      </c>
      <c r="T70" s="64">
        <f t="shared" si="7"/>
        <v>0</v>
      </c>
      <c r="U70" s="56">
        <f t="shared" si="8"/>
        <v>0.6</v>
      </c>
      <c r="V70" s="43"/>
      <c r="W70" s="58"/>
      <c r="X70" s="43">
        <f t="shared" si="9"/>
        <v>0.6</v>
      </c>
    </row>
    <row r="71" spans="1:24" ht="13.5" thickBot="1">
      <c r="A71" s="14" t="s">
        <v>147</v>
      </c>
      <c r="B71" s="2">
        <f>feb!F72</f>
        <v>0</v>
      </c>
      <c r="C71" s="2">
        <f>mrt!K72</f>
        <v>1</v>
      </c>
      <c r="D71" s="2">
        <f>apr!L72</f>
        <v>1</v>
      </c>
      <c r="E71" s="2">
        <f>mei!M72</f>
        <v>3</v>
      </c>
      <c r="F71" s="2">
        <f>jun!K72</f>
        <v>1</v>
      </c>
      <c r="G71" s="2">
        <f>jul!K72</f>
        <v>0</v>
      </c>
      <c r="H71" s="2">
        <f>aug!K72</f>
        <v>3</v>
      </c>
      <c r="I71" s="2">
        <f>sep!L72</f>
        <v>2</v>
      </c>
      <c r="J71" s="2">
        <f>okt!H72</f>
        <v>2</v>
      </c>
      <c r="K71" s="2"/>
      <c r="L71" s="2"/>
      <c r="M71" s="2"/>
      <c r="N71" s="2"/>
      <c r="O71" s="2"/>
      <c r="P71" s="2"/>
      <c r="Q71" s="45">
        <f t="shared" si="5"/>
        <v>13</v>
      </c>
      <c r="R71" s="61"/>
      <c r="S71" s="64">
        <f t="shared" si="6"/>
        <v>2.6</v>
      </c>
      <c r="T71" s="64">
        <f t="shared" si="7"/>
        <v>0</v>
      </c>
      <c r="U71" s="56">
        <f t="shared" si="8"/>
        <v>2.6</v>
      </c>
      <c r="V71" s="43"/>
      <c r="W71" s="58"/>
      <c r="X71" s="43">
        <f t="shared" si="9"/>
        <v>2.6</v>
      </c>
    </row>
    <row r="72" spans="1:24" ht="13.5" thickBot="1">
      <c r="A72" s="14" t="s">
        <v>108</v>
      </c>
      <c r="B72" s="2">
        <f>feb!F73</f>
        <v>0</v>
      </c>
      <c r="C72" s="2">
        <f>mrt!K73</f>
        <v>0</v>
      </c>
      <c r="D72" s="2">
        <f>apr!L73</f>
        <v>0</v>
      </c>
      <c r="E72" s="2">
        <f>mei!M73</f>
        <v>0</v>
      </c>
      <c r="F72" s="2">
        <f>jun!K73</f>
        <v>0</v>
      </c>
      <c r="G72" s="2">
        <f>jul!K73</f>
        <v>0</v>
      </c>
      <c r="H72" s="2">
        <f>aug!K73</f>
        <v>0</v>
      </c>
      <c r="I72" s="2">
        <f>sep!L73</f>
        <v>0</v>
      </c>
      <c r="J72" s="2">
        <f>okt!H73</f>
        <v>0</v>
      </c>
      <c r="K72" s="2"/>
      <c r="L72" s="2"/>
      <c r="M72" s="2"/>
      <c r="N72" s="2"/>
      <c r="O72" s="2"/>
      <c r="P72" s="2"/>
      <c r="Q72" s="45">
        <f t="shared" si="5"/>
        <v>0</v>
      </c>
      <c r="R72" s="61"/>
      <c r="S72" s="64">
        <f t="shared" si="6"/>
        <v>0</v>
      </c>
      <c r="T72" s="64">
        <f t="shared" si="7"/>
        <v>0</v>
      </c>
      <c r="U72" s="56">
        <f t="shared" si="8"/>
        <v>0</v>
      </c>
      <c r="V72" s="43"/>
      <c r="W72" s="58"/>
      <c r="X72" s="43">
        <f t="shared" si="9"/>
        <v>0</v>
      </c>
    </row>
    <row r="73" spans="1:24" ht="13.5" thickBot="1">
      <c r="A73" s="14" t="s">
        <v>109</v>
      </c>
      <c r="B73" s="2">
        <f>feb!F74</f>
        <v>2</v>
      </c>
      <c r="C73" s="2">
        <f>mrt!K74</f>
        <v>4</v>
      </c>
      <c r="D73" s="2">
        <f>apr!L74</f>
        <v>3</v>
      </c>
      <c r="E73" s="2">
        <f>mei!M74</f>
        <v>5</v>
      </c>
      <c r="F73" s="2">
        <f>jun!K74</f>
        <v>3</v>
      </c>
      <c r="G73" s="2">
        <f>jul!K74</f>
        <v>3</v>
      </c>
      <c r="H73" s="2">
        <f>aug!K74</f>
        <v>3</v>
      </c>
      <c r="I73" s="2">
        <f>sep!L74</f>
        <v>5</v>
      </c>
      <c r="J73" s="2">
        <f>okt!H74</f>
        <v>2</v>
      </c>
      <c r="K73" s="2"/>
      <c r="L73" s="2"/>
      <c r="M73" s="2">
        <v>10</v>
      </c>
      <c r="N73" s="2">
        <v>20</v>
      </c>
      <c r="O73" s="2"/>
      <c r="P73" s="2"/>
      <c r="Q73" s="45">
        <f t="shared" si="5"/>
        <v>60</v>
      </c>
      <c r="R73" s="61">
        <v>50</v>
      </c>
      <c r="S73" s="64">
        <f t="shared" si="6"/>
        <v>16</v>
      </c>
      <c r="T73" s="64">
        <f t="shared" si="7"/>
        <v>12</v>
      </c>
      <c r="U73" s="56">
        <f t="shared" si="8"/>
        <v>28</v>
      </c>
      <c r="V73" s="43">
        <v>16.4</v>
      </c>
      <c r="W73" s="58">
        <v>38.4</v>
      </c>
      <c r="X73" s="43">
        <f t="shared" si="9"/>
        <v>6</v>
      </c>
    </row>
    <row r="74" spans="1:24" ht="13.5" thickBot="1">
      <c r="A74" s="14" t="s">
        <v>141</v>
      </c>
      <c r="B74" s="2">
        <f>feb!F75</f>
        <v>0</v>
      </c>
      <c r="C74" s="2">
        <f>mrt!K75</f>
        <v>0</v>
      </c>
      <c r="D74" s="2">
        <f>apr!L75</f>
        <v>0</v>
      </c>
      <c r="E74" s="2">
        <f>mei!M75</f>
        <v>0</v>
      </c>
      <c r="F74" s="2">
        <f>jun!K75</f>
        <v>0</v>
      </c>
      <c r="G74" s="2">
        <f>jul!K75</f>
        <v>0</v>
      </c>
      <c r="H74" s="2">
        <f>aug!K75</f>
        <v>0</v>
      </c>
      <c r="I74" s="2">
        <f>sep!L75</f>
        <v>0</v>
      </c>
      <c r="J74" s="2">
        <f>okt!H75</f>
        <v>0</v>
      </c>
      <c r="K74" s="2"/>
      <c r="L74" s="2"/>
      <c r="M74" s="2"/>
      <c r="N74" s="2">
        <v>10</v>
      </c>
      <c r="O74" s="2"/>
      <c r="P74" s="2"/>
      <c r="Q74" s="45">
        <f t="shared" si="5"/>
        <v>10</v>
      </c>
      <c r="R74" s="61"/>
      <c r="S74" s="64">
        <f t="shared" si="6"/>
        <v>0</v>
      </c>
      <c r="T74" s="64">
        <f t="shared" si="7"/>
        <v>4</v>
      </c>
      <c r="U74" s="56">
        <f t="shared" si="8"/>
        <v>4</v>
      </c>
      <c r="V74" s="43"/>
      <c r="W74" s="58"/>
      <c r="X74" s="43">
        <f t="shared" si="9"/>
        <v>4</v>
      </c>
    </row>
    <row r="75" spans="1:24" ht="13.5" thickBot="1">
      <c r="A75" s="14" t="s">
        <v>83</v>
      </c>
      <c r="B75" s="2">
        <f>feb!F76</f>
        <v>2</v>
      </c>
      <c r="C75" s="2">
        <f>mrt!K76</f>
        <v>2</v>
      </c>
      <c r="D75" s="2">
        <f>apr!L76</f>
        <v>1</v>
      </c>
      <c r="E75" s="2">
        <f>mei!M76</f>
        <v>3</v>
      </c>
      <c r="F75" s="2">
        <f>jun!K76</f>
        <v>2</v>
      </c>
      <c r="G75" s="2">
        <f>jul!K76</f>
        <v>3</v>
      </c>
      <c r="H75" s="2">
        <f>aug!K76</f>
        <v>1</v>
      </c>
      <c r="I75" s="2">
        <f>sep!L76</f>
        <v>0</v>
      </c>
      <c r="J75" s="2">
        <f>okt!H76</f>
        <v>0</v>
      </c>
      <c r="K75" s="2"/>
      <c r="L75" s="2"/>
      <c r="M75" s="2"/>
      <c r="N75" s="2">
        <v>20</v>
      </c>
      <c r="O75" s="2"/>
      <c r="P75" s="2"/>
      <c r="Q75" s="45">
        <f t="shared" si="5"/>
        <v>34</v>
      </c>
      <c r="R75" s="61"/>
      <c r="S75" s="64">
        <f t="shared" si="6"/>
        <v>2.8</v>
      </c>
      <c r="T75" s="64">
        <f t="shared" si="7"/>
        <v>8</v>
      </c>
      <c r="U75" s="56">
        <f t="shared" si="8"/>
        <v>10.8</v>
      </c>
      <c r="V75" s="43">
        <v>16</v>
      </c>
      <c r="W75" s="58"/>
      <c r="X75" s="43">
        <f t="shared" si="9"/>
        <v>26.8</v>
      </c>
    </row>
    <row r="76" spans="1:24" ht="13.5" thickBot="1">
      <c r="A76" s="14" t="s">
        <v>74</v>
      </c>
      <c r="B76" s="2">
        <f>feb!F77</f>
        <v>2</v>
      </c>
      <c r="C76" s="2">
        <f>mrt!K77</f>
        <v>2</v>
      </c>
      <c r="D76" s="2">
        <f>apr!L77</f>
        <v>3</v>
      </c>
      <c r="E76" s="2">
        <f>mei!M77</f>
        <v>6</v>
      </c>
      <c r="F76" s="2">
        <f>jun!K77</f>
        <v>3</v>
      </c>
      <c r="G76" s="2">
        <f>jul!K77</f>
        <v>3</v>
      </c>
      <c r="H76" s="2">
        <f>aug!K77</f>
        <v>0</v>
      </c>
      <c r="I76" s="2">
        <f>sep!L77</f>
        <v>0</v>
      </c>
      <c r="J76" s="2">
        <f>okt!H77</f>
        <v>0</v>
      </c>
      <c r="K76" s="2"/>
      <c r="L76" s="2"/>
      <c r="M76" s="2">
        <v>10</v>
      </c>
      <c r="N76" s="2">
        <v>30</v>
      </c>
      <c r="O76" s="2"/>
      <c r="P76" s="2"/>
      <c r="Q76" s="45">
        <f t="shared" si="5"/>
        <v>59</v>
      </c>
      <c r="R76" s="61"/>
      <c r="S76" s="64">
        <f t="shared" si="6"/>
        <v>3.8</v>
      </c>
      <c r="T76" s="64">
        <f t="shared" si="7"/>
        <v>16</v>
      </c>
      <c r="U76" s="56">
        <f t="shared" si="8"/>
        <v>19.8</v>
      </c>
      <c r="V76" s="43"/>
      <c r="W76" s="58"/>
      <c r="X76" s="43">
        <f t="shared" si="9"/>
        <v>19.8</v>
      </c>
    </row>
    <row r="77" spans="1:24" ht="13.5" thickBot="1">
      <c r="A77" s="14" t="s">
        <v>120</v>
      </c>
      <c r="B77" s="2">
        <f>feb!F78</f>
        <v>0</v>
      </c>
      <c r="C77" s="2">
        <f>mrt!K78</f>
        <v>0</v>
      </c>
      <c r="D77" s="2">
        <f>apr!L78</f>
        <v>0</v>
      </c>
      <c r="E77" s="2">
        <f>mei!M78</f>
        <v>0</v>
      </c>
      <c r="F77" s="2">
        <f>jun!K78</f>
        <v>0</v>
      </c>
      <c r="G77" s="2">
        <f>jul!K78</f>
        <v>0</v>
      </c>
      <c r="H77" s="2">
        <f>aug!K78</f>
        <v>0</v>
      </c>
      <c r="I77" s="2">
        <f>sep!L78</f>
        <v>0</v>
      </c>
      <c r="J77" s="2">
        <f>okt!H78</f>
        <v>0</v>
      </c>
      <c r="K77" s="2"/>
      <c r="L77" s="2"/>
      <c r="M77" s="2"/>
      <c r="N77" s="2"/>
      <c r="O77" s="2"/>
      <c r="P77" s="2"/>
      <c r="Q77" s="45">
        <f t="shared" si="5"/>
        <v>0</v>
      </c>
      <c r="R77" s="61"/>
      <c r="S77" s="64">
        <f t="shared" si="6"/>
        <v>0</v>
      </c>
      <c r="T77" s="64">
        <f t="shared" si="7"/>
        <v>0</v>
      </c>
      <c r="U77" s="56">
        <f t="shared" si="8"/>
        <v>0</v>
      </c>
      <c r="V77" s="43">
        <v>16</v>
      </c>
      <c r="W77" s="58"/>
      <c r="X77" s="43">
        <f t="shared" si="9"/>
        <v>16</v>
      </c>
    </row>
    <row r="78" spans="1:24" ht="13.5" thickBot="1">
      <c r="A78" s="14" t="s">
        <v>110</v>
      </c>
      <c r="B78" s="2">
        <f>feb!F79</f>
        <v>2</v>
      </c>
      <c r="C78" s="2">
        <f>mrt!K79</f>
        <v>0</v>
      </c>
      <c r="D78" s="2">
        <f>apr!L79</f>
        <v>3</v>
      </c>
      <c r="E78" s="2">
        <f>mei!M79</f>
        <v>2</v>
      </c>
      <c r="F78" s="2">
        <f>jun!K79</f>
        <v>1</v>
      </c>
      <c r="G78" s="2">
        <f>jul!K79</f>
        <v>1</v>
      </c>
      <c r="H78" s="2">
        <f>aug!K79</f>
        <v>1</v>
      </c>
      <c r="I78" s="2">
        <f>sep!L79</f>
        <v>1</v>
      </c>
      <c r="J78" s="2">
        <f>okt!H79</f>
        <v>1</v>
      </c>
      <c r="K78" s="2">
        <v>5</v>
      </c>
      <c r="L78" s="2"/>
      <c r="M78" s="2"/>
      <c r="N78" s="2"/>
      <c r="O78" s="2"/>
      <c r="P78" s="2"/>
      <c r="Q78" s="45">
        <f t="shared" si="5"/>
        <v>17</v>
      </c>
      <c r="R78" s="61"/>
      <c r="S78" s="64">
        <f t="shared" si="6"/>
        <v>2.4</v>
      </c>
      <c r="T78" s="64">
        <f t="shared" si="7"/>
        <v>2</v>
      </c>
      <c r="U78" s="56">
        <f t="shared" si="8"/>
        <v>4.4</v>
      </c>
      <c r="V78" s="43"/>
      <c r="W78" s="58">
        <v>6</v>
      </c>
      <c r="X78" s="43">
        <f t="shared" si="9"/>
        <v>-1.5999999999999996</v>
      </c>
    </row>
    <row r="79" spans="1:24" ht="13.5" thickBot="1">
      <c r="A79" s="14" t="s">
        <v>20</v>
      </c>
      <c r="B79" s="2">
        <f>feb!F80</f>
        <v>1</v>
      </c>
      <c r="C79" s="2">
        <f>mrt!K80</f>
        <v>4</v>
      </c>
      <c r="D79" s="2">
        <f>apr!L80</f>
        <v>3</v>
      </c>
      <c r="E79" s="2">
        <f>mei!M80</f>
        <v>4</v>
      </c>
      <c r="F79" s="2">
        <f>jun!K80</f>
        <v>2</v>
      </c>
      <c r="G79" s="2">
        <f>jul!K80</f>
        <v>3</v>
      </c>
      <c r="H79" s="2">
        <f>aug!K80</f>
        <v>3</v>
      </c>
      <c r="I79" s="2">
        <f>sep!L80</f>
        <v>4</v>
      </c>
      <c r="J79" s="2">
        <f>okt!H80</f>
        <v>3</v>
      </c>
      <c r="K79" s="2"/>
      <c r="L79" s="2"/>
      <c r="M79" s="2"/>
      <c r="N79" s="2">
        <v>20</v>
      </c>
      <c r="O79" s="2">
        <v>10</v>
      </c>
      <c r="P79" s="2">
        <v>10</v>
      </c>
      <c r="Q79" s="45">
        <f t="shared" si="5"/>
        <v>67</v>
      </c>
      <c r="R79" s="61">
        <v>50</v>
      </c>
      <c r="S79" s="64">
        <f t="shared" si="6"/>
        <v>15.4</v>
      </c>
      <c r="T79" s="64">
        <f t="shared" si="7"/>
        <v>16</v>
      </c>
      <c r="U79" s="56">
        <f t="shared" si="8"/>
        <v>31.4</v>
      </c>
      <c r="V79" s="43"/>
      <c r="W79" s="58"/>
      <c r="X79" s="43">
        <f t="shared" si="9"/>
        <v>31.4</v>
      </c>
    </row>
    <row r="80" spans="1:24" ht="13.5" thickBot="1">
      <c r="A80" s="14" t="s">
        <v>21</v>
      </c>
      <c r="B80" s="2">
        <f>feb!F81</f>
        <v>2</v>
      </c>
      <c r="C80" s="2">
        <f>mrt!K81</f>
        <v>4</v>
      </c>
      <c r="D80" s="2">
        <f>apr!L81</f>
        <v>0</v>
      </c>
      <c r="E80" s="2">
        <f>mei!M81</f>
        <v>5</v>
      </c>
      <c r="F80" s="2">
        <f>jun!K81</f>
        <v>2</v>
      </c>
      <c r="G80" s="2">
        <f>jul!K81</f>
        <v>5</v>
      </c>
      <c r="H80" s="2">
        <f>aug!K81</f>
        <v>0</v>
      </c>
      <c r="I80" s="2">
        <f>sep!L81</f>
        <v>3</v>
      </c>
      <c r="J80" s="2">
        <f>okt!H81</f>
        <v>2</v>
      </c>
      <c r="K80" s="2"/>
      <c r="L80" s="2"/>
      <c r="M80" s="2"/>
      <c r="N80" s="2">
        <v>10</v>
      </c>
      <c r="O80" s="2">
        <v>10</v>
      </c>
      <c r="P80" s="2">
        <v>10</v>
      </c>
      <c r="Q80" s="45">
        <f t="shared" si="5"/>
        <v>53</v>
      </c>
      <c r="R80" s="61">
        <v>25</v>
      </c>
      <c r="S80" s="64">
        <f t="shared" si="6"/>
        <v>9.6</v>
      </c>
      <c r="T80" s="64">
        <f t="shared" si="7"/>
        <v>12</v>
      </c>
      <c r="U80" s="56">
        <f t="shared" si="8"/>
        <v>21.6</v>
      </c>
      <c r="V80" s="43">
        <v>15.6</v>
      </c>
      <c r="W80" s="58"/>
      <c r="X80" s="43">
        <f t="shared" si="9"/>
        <v>37.2</v>
      </c>
    </row>
    <row r="81" spans="1:24" ht="13.5" thickBot="1">
      <c r="A81" s="14" t="s">
        <v>72</v>
      </c>
      <c r="B81" s="2">
        <f>feb!F82</f>
        <v>1</v>
      </c>
      <c r="C81" s="2">
        <f>mrt!K82</f>
        <v>2</v>
      </c>
      <c r="D81" s="2">
        <f>apr!L82</f>
        <v>2</v>
      </c>
      <c r="E81" s="2">
        <f>mei!M82</f>
        <v>2</v>
      </c>
      <c r="F81" s="2">
        <f>jun!K82</f>
        <v>4</v>
      </c>
      <c r="G81" s="2">
        <f>jul!K82</f>
        <v>1</v>
      </c>
      <c r="H81" s="2">
        <f>aug!K82</f>
        <v>2</v>
      </c>
      <c r="I81" s="2">
        <f>sep!L82</f>
        <v>3</v>
      </c>
      <c r="J81" s="2">
        <f>okt!H82</f>
        <v>2</v>
      </c>
      <c r="K81" s="2"/>
      <c r="L81" s="2"/>
      <c r="M81" s="2"/>
      <c r="N81" s="2"/>
      <c r="O81" s="2"/>
      <c r="P81" s="2"/>
      <c r="Q81" s="45">
        <f t="shared" si="5"/>
        <v>19</v>
      </c>
      <c r="R81" s="61"/>
      <c r="S81" s="64">
        <f t="shared" si="6"/>
        <v>3.8</v>
      </c>
      <c r="T81" s="64">
        <f t="shared" si="7"/>
        <v>0</v>
      </c>
      <c r="U81" s="56">
        <f t="shared" si="8"/>
        <v>3.8</v>
      </c>
      <c r="V81" s="43">
        <v>4.4</v>
      </c>
      <c r="W81" s="58"/>
      <c r="X81" s="43">
        <f t="shared" si="9"/>
        <v>8.2</v>
      </c>
    </row>
    <row r="82" spans="1:24" ht="13.5" thickBot="1">
      <c r="A82" s="14" t="s">
        <v>93</v>
      </c>
      <c r="B82" s="2">
        <f>feb!F83</f>
        <v>0</v>
      </c>
      <c r="C82" s="2">
        <f>mrt!K83</f>
        <v>1</v>
      </c>
      <c r="D82" s="2">
        <f>apr!L83</f>
        <v>0</v>
      </c>
      <c r="E82" s="2">
        <f>mei!M83</f>
        <v>3</v>
      </c>
      <c r="F82" s="2">
        <f>jun!K83</f>
        <v>3</v>
      </c>
      <c r="G82" s="2">
        <f>jul!K83</f>
        <v>2</v>
      </c>
      <c r="H82" s="2">
        <f>aug!K83</f>
        <v>2</v>
      </c>
      <c r="I82" s="2">
        <f>sep!L83</f>
        <v>2</v>
      </c>
      <c r="J82" s="2">
        <f>okt!H83</f>
        <v>0</v>
      </c>
      <c r="K82" s="2"/>
      <c r="L82" s="2"/>
      <c r="M82" s="2">
        <v>10</v>
      </c>
      <c r="N82" s="2"/>
      <c r="O82" s="2">
        <v>10</v>
      </c>
      <c r="P82" s="2"/>
      <c r="Q82" s="45">
        <f t="shared" si="5"/>
        <v>33</v>
      </c>
      <c r="R82" s="61"/>
      <c r="S82" s="64">
        <f t="shared" si="6"/>
        <v>2.6</v>
      </c>
      <c r="T82" s="64">
        <f t="shared" si="7"/>
        <v>8</v>
      </c>
      <c r="U82" s="56">
        <f t="shared" si="8"/>
        <v>10.6</v>
      </c>
      <c r="V82" s="43">
        <v>6</v>
      </c>
      <c r="W82" s="58"/>
      <c r="X82" s="43">
        <f t="shared" si="9"/>
        <v>16.6</v>
      </c>
    </row>
    <row r="83" spans="1:24" ht="13.5" thickBot="1">
      <c r="A83" s="14" t="s">
        <v>113</v>
      </c>
      <c r="B83" s="2">
        <f>feb!F84</f>
        <v>0</v>
      </c>
      <c r="C83" s="2">
        <f>mrt!K84</f>
        <v>1</v>
      </c>
      <c r="D83" s="2">
        <f>apr!L84</f>
        <v>0</v>
      </c>
      <c r="E83" s="2">
        <f>mei!M84</f>
        <v>1</v>
      </c>
      <c r="F83" s="2">
        <f>jun!K84</f>
        <v>0</v>
      </c>
      <c r="G83" s="2">
        <f>jul!K84</f>
        <v>0</v>
      </c>
      <c r="H83" s="2">
        <f>aug!K84</f>
        <v>0</v>
      </c>
      <c r="I83" s="2">
        <f>sep!L84</f>
        <v>0</v>
      </c>
      <c r="J83" s="2">
        <f>okt!H84</f>
        <v>1</v>
      </c>
      <c r="K83" s="2"/>
      <c r="L83" s="2"/>
      <c r="M83" s="2"/>
      <c r="N83" s="2"/>
      <c r="O83" s="2"/>
      <c r="P83" s="2"/>
      <c r="Q83" s="45">
        <f t="shared" si="5"/>
        <v>3</v>
      </c>
      <c r="R83" s="61"/>
      <c r="S83" s="64">
        <f t="shared" si="6"/>
        <v>0.6</v>
      </c>
      <c r="T83" s="64">
        <f t="shared" si="7"/>
        <v>0</v>
      </c>
      <c r="U83" s="56">
        <f t="shared" si="8"/>
        <v>0.6</v>
      </c>
      <c r="V83" s="43"/>
      <c r="W83" s="58"/>
      <c r="X83" s="43">
        <f t="shared" si="9"/>
        <v>0.6</v>
      </c>
    </row>
    <row r="84" spans="1:24" ht="13.5" thickBot="1">
      <c r="A84" s="14" t="s">
        <v>22</v>
      </c>
      <c r="B84" s="2">
        <f>feb!F85</f>
        <v>0</v>
      </c>
      <c r="C84" s="2">
        <f>mrt!K85</f>
        <v>4</v>
      </c>
      <c r="D84" s="2">
        <f>apr!L85</f>
        <v>5</v>
      </c>
      <c r="E84" s="2">
        <f>mei!M85</f>
        <v>6</v>
      </c>
      <c r="F84" s="2">
        <f>jun!K85</f>
        <v>1</v>
      </c>
      <c r="G84" s="2">
        <f>jul!K85</f>
        <v>0</v>
      </c>
      <c r="H84" s="2">
        <f>aug!K85</f>
        <v>4</v>
      </c>
      <c r="I84" s="2">
        <f>sep!L85</f>
        <v>1</v>
      </c>
      <c r="J84" s="2">
        <f>okt!H85</f>
        <v>2</v>
      </c>
      <c r="K84" s="2">
        <v>5</v>
      </c>
      <c r="L84" s="2">
        <v>20</v>
      </c>
      <c r="M84" s="2">
        <v>10</v>
      </c>
      <c r="N84" s="2">
        <v>50</v>
      </c>
      <c r="O84" s="2"/>
      <c r="P84" s="2"/>
      <c r="Q84" s="45">
        <f t="shared" si="5"/>
        <v>108</v>
      </c>
      <c r="R84" s="61">
        <v>25</v>
      </c>
      <c r="S84" s="64">
        <f t="shared" si="6"/>
        <v>9.6</v>
      </c>
      <c r="T84" s="64">
        <f t="shared" si="7"/>
        <v>34</v>
      </c>
      <c r="U84" s="56">
        <f t="shared" si="8"/>
        <v>43.6</v>
      </c>
      <c r="V84" s="43"/>
      <c r="W84" s="58"/>
      <c r="X84" s="43">
        <f t="shared" si="9"/>
        <v>43.6</v>
      </c>
    </row>
    <row r="85" spans="1:24" ht="13.5" thickBot="1">
      <c r="A85" s="14" t="s">
        <v>61</v>
      </c>
      <c r="B85" s="2">
        <f>feb!F86</f>
        <v>1</v>
      </c>
      <c r="C85" s="2">
        <f>mrt!K86</f>
        <v>0</v>
      </c>
      <c r="D85" s="2">
        <f>apr!L86</f>
        <v>0</v>
      </c>
      <c r="E85" s="2">
        <f>mei!M86</f>
        <v>0</v>
      </c>
      <c r="F85" s="2">
        <f>jun!K86</f>
        <v>0</v>
      </c>
      <c r="G85" s="2">
        <f>jul!K86</f>
        <v>0</v>
      </c>
      <c r="H85" s="2">
        <f>aug!K86</f>
        <v>0</v>
      </c>
      <c r="I85" s="2">
        <f>sep!L86</f>
        <v>1</v>
      </c>
      <c r="J85" s="2">
        <f>okt!H86</f>
        <v>0</v>
      </c>
      <c r="K85" s="2"/>
      <c r="L85" s="2"/>
      <c r="M85" s="2"/>
      <c r="N85" s="2">
        <v>20</v>
      </c>
      <c r="O85" s="2"/>
      <c r="P85" s="2"/>
      <c r="Q85" s="45">
        <f t="shared" si="5"/>
        <v>22</v>
      </c>
      <c r="R85" s="61"/>
      <c r="S85" s="64">
        <f t="shared" si="6"/>
        <v>0.4</v>
      </c>
      <c r="T85" s="64">
        <f t="shared" si="7"/>
        <v>8</v>
      </c>
      <c r="U85" s="56">
        <f t="shared" si="8"/>
        <v>8.4</v>
      </c>
      <c r="V85" s="43">
        <v>13.2</v>
      </c>
      <c r="W85" s="58"/>
      <c r="X85" s="43">
        <f t="shared" si="9"/>
        <v>21.6</v>
      </c>
    </row>
    <row r="86" spans="1:24" ht="13.5" thickBot="1">
      <c r="A86" s="14" t="s">
        <v>66</v>
      </c>
      <c r="B86" s="2">
        <f>feb!F87</f>
        <v>2</v>
      </c>
      <c r="C86" s="2">
        <f>mrt!K87</f>
        <v>4</v>
      </c>
      <c r="D86" s="2">
        <f>apr!L87</f>
        <v>6</v>
      </c>
      <c r="E86" s="2">
        <f>mei!M87</f>
        <v>7</v>
      </c>
      <c r="F86" s="2">
        <f>jun!K87</f>
        <v>3</v>
      </c>
      <c r="G86" s="2">
        <f>jul!K87</f>
        <v>6</v>
      </c>
      <c r="H86" s="2">
        <f>aug!K87</f>
        <v>5</v>
      </c>
      <c r="I86" s="2">
        <f>sep!L87</f>
        <v>5</v>
      </c>
      <c r="J86" s="2">
        <f>okt!H87</f>
        <v>3</v>
      </c>
      <c r="K86" s="2">
        <v>20</v>
      </c>
      <c r="L86" s="2"/>
      <c r="M86" s="2">
        <v>10</v>
      </c>
      <c r="N86" s="2">
        <v>50</v>
      </c>
      <c r="O86" s="2">
        <v>10</v>
      </c>
      <c r="P86" s="2">
        <v>10</v>
      </c>
      <c r="Q86" s="45">
        <f t="shared" si="5"/>
        <v>141</v>
      </c>
      <c r="R86" s="61">
        <v>250</v>
      </c>
      <c r="S86" s="64">
        <f t="shared" si="6"/>
        <v>58.2</v>
      </c>
      <c r="T86" s="64">
        <f t="shared" si="7"/>
        <v>40</v>
      </c>
      <c r="U86" s="56">
        <f t="shared" si="8"/>
        <v>98.2</v>
      </c>
      <c r="V86" s="43"/>
      <c r="W86" s="58">
        <v>112.5</v>
      </c>
      <c r="X86" s="43">
        <f t="shared" si="9"/>
        <v>-14.299999999999997</v>
      </c>
    </row>
    <row r="87" spans="1:24" ht="13.5" thickBot="1">
      <c r="A87" s="14" t="s">
        <v>153</v>
      </c>
      <c r="B87" s="2">
        <f>feb!F88</f>
        <v>0</v>
      </c>
      <c r="C87" s="2">
        <f>mrt!K88</f>
        <v>0</v>
      </c>
      <c r="D87" s="2">
        <f>apr!L88</f>
        <v>1</v>
      </c>
      <c r="E87" s="2">
        <f>mei!M88</f>
        <v>5</v>
      </c>
      <c r="F87" s="2">
        <f>jun!K88</f>
        <v>1</v>
      </c>
      <c r="G87" s="2">
        <f>jul!K88</f>
        <v>4</v>
      </c>
      <c r="H87" s="2">
        <f>aug!K88</f>
        <v>4</v>
      </c>
      <c r="I87" s="2">
        <f>sep!L88</f>
        <v>3</v>
      </c>
      <c r="J87" s="2">
        <f>okt!H88</f>
        <v>3</v>
      </c>
      <c r="K87" s="2"/>
      <c r="L87" s="2"/>
      <c r="M87" s="2"/>
      <c r="N87" s="2"/>
      <c r="O87" s="2"/>
      <c r="P87" s="2"/>
      <c r="Q87" s="45">
        <f t="shared" si="5"/>
        <v>21</v>
      </c>
      <c r="R87" s="61"/>
      <c r="S87" s="64">
        <f t="shared" si="6"/>
        <v>4.2</v>
      </c>
      <c r="T87" s="64">
        <f t="shared" si="7"/>
        <v>0</v>
      </c>
      <c r="U87" s="56">
        <f t="shared" si="8"/>
        <v>4.2</v>
      </c>
      <c r="V87" s="43"/>
      <c r="W87" s="58">
        <v>6.8</v>
      </c>
      <c r="X87" s="43">
        <f t="shared" si="9"/>
        <v>-2.5999999999999996</v>
      </c>
    </row>
    <row r="88" spans="1:24" ht="13.5" thickBot="1">
      <c r="A88" s="14" t="s">
        <v>23</v>
      </c>
      <c r="B88" s="2">
        <f>feb!F89</f>
        <v>2</v>
      </c>
      <c r="C88" s="2">
        <f>mrt!K89</f>
        <v>4</v>
      </c>
      <c r="D88" s="2">
        <f>apr!L89</f>
        <v>6</v>
      </c>
      <c r="E88" s="2">
        <f>mei!M89</f>
        <v>7</v>
      </c>
      <c r="F88" s="2">
        <f>jun!K89</f>
        <v>4</v>
      </c>
      <c r="G88" s="2">
        <f>jul!K89</f>
        <v>5</v>
      </c>
      <c r="H88" s="2">
        <f>aug!K89</f>
        <v>0</v>
      </c>
      <c r="I88" s="2">
        <f>sep!L89</f>
        <v>2</v>
      </c>
      <c r="J88" s="2">
        <f>okt!H89</f>
        <v>1</v>
      </c>
      <c r="K88" s="2"/>
      <c r="L88" s="2">
        <v>20</v>
      </c>
      <c r="M88" s="2">
        <v>10</v>
      </c>
      <c r="N88" s="2">
        <v>20</v>
      </c>
      <c r="O88" s="2"/>
      <c r="P88" s="2"/>
      <c r="Q88" s="45">
        <f t="shared" si="5"/>
        <v>81</v>
      </c>
      <c r="R88" s="61">
        <v>75</v>
      </c>
      <c r="S88" s="64">
        <f t="shared" si="6"/>
        <v>21.2</v>
      </c>
      <c r="T88" s="64">
        <f t="shared" si="7"/>
        <v>20</v>
      </c>
      <c r="U88" s="56">
        <f t="shared" si="8"/>
        <v>41.2</v>
      </c>
      <c r="V88" s="43"/>
      <c r="W88" s="58"/>
      <c r="X88" s="43">
        <f t="shared" si="9"/>
        <v>41.2</v>
      </c>
    </row>
    <row r="89" spans="1:24" ht="13.5" thickBot="1">
      <c r="A89" s="14" t="s">
        <v>65</v>
      </c>
      <c r="B89" s="2">
        <f>feb!F90</f>
        <v>2</v>
      </c>
      <c r="C89" s="2">
        <f>mrt!K90</f>
        <v>4</v>
      </c>
      <c r="D89" s="2">
        <f>apr!L90</f>
        <v>0</v>
      </c>
      <c r="E89" s="2">
        <f>mei!M90</f>
        <v>6</v>
      </c>
      <c r="F89" s="2">
        <f>jun!K90</f>
        <v>3</v>
      </c>
      <c r="G89" s="2">
        <f>jul!K90</f>
        <v>4</v>
      </c>
      <c r="H89" s="2">
        <f>aug!K90</f>
        <v>4</v>
      </c>
      <c r="I89" s="2">
        <f>sep!L90</f>
        <v>2</v>
      </c>
      <c r="J89" s="2">
        <f>okt!H90</f>
        <v>1</v>
      </c>
      <c r="K89" s="2">
        <v>5</v>
      </c>
      <c r="L89" s="2"/>
      <c r="M89" s="2">
        <v>10</v>
      </c>
      <c r="N89" s="2">
        <v>30</v>
      </c>
      <c r="O89" s="2"/>
      <c r="P89" s="2">
        <v>10</v>
      </c>
      <c r="Q89" s="45">
        <f t="shared" si="5"/>
        <v>81</v>
      </c>
      <c r="R89" s="61">
        <v>50</v>
      </c>
      <c r="S89" s="64">
        <f t="shared" si="6"/>
        <v>15.2</v>
      </c>
      <c r="T89" s="64">
        <f t="shared" si="7"/>
        <v>22</v>
      </c>
      <c r="U89" s="56">
        <f t="shared" si="8"/>
        <v>37.2</v>
      </c>
      <c r="V89" s="43">
        <v>66.4</v>
      </c>
      <c r="W89" s="58"/>
      <c r="X89" s="43">
        <f t="shared" si="9"/>
        <v>103.60000000000001</v>
      </c>
    </row>
    <row r="90" spans="1:24" ht="13.5" thickBot="1">
      <c r="A90" s="14" t="s">
        <v>24</v>
      </c>
      <c r="B90" s="2">
        <f>feb!F91</f>
        <v>0</v>
      </c>
      <c r="C90" s="2">
        <f>mrt!K91</f>
        <v>0</v>
      </c>
      <c r="D90" s="2">
        <f>apr!L91</f>
        <v>0</v>
      </c>
      <c r="E90" s="2">
        <f>mei!M91</f>
        <v>0</v>
      </c>
      <c r="F90" s="2">
        <f>jun!K91</f>
        <v>0</v>
      </c>
      <c r="G90" s="2">
        <f>jul!K91</f>
        <v>1</v>
      </c>
      <c r="H90" s="2">
        <f>aug!K91</f>
        <v>0</v>
      </c>
      <c r="I90" s="2">
        <f>sep!L91</f>
        <v>0</v>
      </c>
      <c r="J90" s="2">
        <f>okt!H91</f>
        <v>0</v>
      </c>
      <c r="K90" s="2"/>
      <c r="L90" s="2"/>
      <c r="M90" s="2"/>
      <c r="N90" s="2"/>
      <c r="O90" s="2"/>
      <c r="P90" s="2">
        <v>10</v>
      </c>
      <c r="Q90" s="45">
        <f t="shared" si="5"/>
        <v>11</v>
      </c>
      <c r="R90" s="61"/>
      <c r="S90" s="64">
        <f t="shared" si="6"/>
        <v>0.2</v>
      </c>
      <c r="T90" s="64">
        <f t="shared" si="7"/>
        <v>4</v>
      </c>
      <c r="U90" s="56">
        <f t="shared" si="8"/>
        <v>4.2</v>
      </c>
      <c r="V90" s="43">
        <v>0.4</v>
      </c>
      <c r="W90" s="58"/>
      <c r="X90" s="43">
        <f t="shared" si="9"/>
        <v>4.6000000000000005</v>
      </c>
    </row>
    <row r="91" spans="1:24" ht="13.5" thickBot="1">
      <c r="A91" s="14" t="s">
        <v>80</v>
      </c>
      <c r="B91" s="2">
        <f>feb!F92</f>
        <v>1</v>
      </c>
      <c r="C91" s="2">
        <f>mrt!K92</f>
        <v>4</v>
      </c>
      <c r="D91" s="2">
        <f>apr!L92</f>
        <v>4</v>
      </c>
      <c r="E91" s="2">
        <f>mei!M92</f>
        <v>4</v>
      </c>
      <c r="F91" s="2">
        <f>jun!K92</f>
        <v>1</v>
      </c>
      <c r="G91" s="2">
        <f>jul!K92</f>
        <v>1</v>
      </c>
      <c r="H91" s="2">
        <f>aug!K92</f>
        <v>5</v>
      </c>
      <c r="I91" s="2">
        <f>sep!L92</f>
        <v>5</v>
      </c>
      <c r="J91" s="2">
        <f>okt!H92</f>
        <v>2</v>
      </c>
      <c r="K91" s="2"/>
      <c r="L91" s="2"/>
      <c r="M91" s="2"/>
      <c r="N91" s="2"/>
      <c r="O91" s="2"/>
      <c r="P91" s="2"/>
      <c r="Q91" s="45">
        <f t="shared" si="5"/>
        <v>27</v>
      </c>
      <c r="R91" s="61">
        <v>50</v>
      </c>
      <c r="S91" s="64">
        <f t="shared" si="6"/>
        <v>15.4</v>
      </c>
      <c r="T91" s="64">
        <f t="shared" si="7"/>
        <v>0</v>
      </c>
      <c r="U91" s="56">
        <f t="shared" si="8"/>
        <v>15.4</v>
      </c>
      <c r="V91" s="43">
        <v>8.8</v>
      </c>
      <c r="W91" s="58"/>
      <c r="X91" s="43">
        <f t="shared" si="9"/>
        <v>24.200000000000003</v>
      </c>
    </row>
    <row r="92" spans="1:24" ht="13.5" thickBot="1">
      <c r="A92" s="14" t="s">
        <v>81</v>
      </c>
      <c r="B92" s="2">
        <f>feb!F93</f>
        <v>0</v>
      </c>
      <c r="C92" s="2">
        <f>mrt!K93</f>
        <v>2</v>
      </c>
      <c r="D92" s="2">
        <f>apr!L93</f>
        <v>0</v>
      </c>
      <c r="E92" s="2">
        <f>mei!M93</f>
        <v>3</v>
      </c>
      <c r="F92" s="2">
        <f>jun!K93</f>
        <v>1</v>
      </c>
      <c r="G92" s="2">
        <f>jul!K93</f>
        <v>0</v>
      </c>
      <c r="H92" s="2">
        <f>aug!K93</f>
        <v>1</v>
      </c>
      <c r="I92" s="2">
        <f>sep!L93</f>
        <v>0</v>
      </c>
      <c r="J92" s="2">
        <f>okt!H93</f>
        <v>0</v>
      </c>
      <c r="K92" s="2"/>
      <c r="L92" s="2"/>
      <c r="M92" s="2"/>
      <c r="N92" s="2"/>
      <c r="O92" s="2"/>
      <c r="P92" s="2">
        <v>10</v>
      </c>
      <c r="Q92" s="45">
        <f t="shared" si="5"/>
        <v>17</v>
      </c>
      <c r="R92" s="61"/>
      <c r="S92" s="64">
        <f t="shared" si="6"/>
        <v>1.4</v>
      </c>
      <c r="T92" s="64">
        <f t="shared" si="7"/>
        <v>4</v>
      </c>
      <c r="U92" s="56">
        <f t="shared" si="8"/>
        <v>5.4</v>
      </c>
      <c r="V92" s="43">
        <v>12</v>
      </c>
      <c r="W92" s="58"/>
      <c r="X92" s="43">
        <f t="shared" si="9"/>
        <v>17.4</v>
      </c>
    </row>
    <row r="93" spans="1:24" ht="13.5" thickBot="1">
      <c r="A93" s="14" t="s">
        <v>25</v>
      </c>
      <c r="B93" s="2">
        <f>feb!F94</f>
        <v>0</v>
      </c>
      <c r="C93" s="2">
        <f>mrt!K94</f>
        <v>1</v>
      </c>
      <c r="D93" s="2">
        <f>apr!L94</f>
        <v>0</v>
      </c>
      <c r="E93" s="2">
        <f>mei!M94</f>
        <v>2</v>
      </c>
      <c r="F93" s="2">
        <f>jun!K94</f>
        <v>0</v>
      </c>
      <c r="G93" s="2">
        <f>jul!K94</f>
        <v>0</v>
      </c>
      <c r="H93" s="2">
        <f>aug!K94</f>
        <v>0</v>
      </c>
      <c r="I93" s="2">
        <f>sep!L94</f>
        <v>0</v>
      </c>
      <c r="J93" s="2">
        <f>okt!H94</f>
        <v>0</v>
      </c>
      <c r="K93" s="2"/>
      <c r="L93" s="2"/>
      <c r="M93" s="2"/>
      <c r="N93" s="2"/>
      <c r="O93" s="2">
        <v>10</v>
      </c>
      <c r="P93" s="2">
        <v>10</v>
      </c>
      <c r="Q93" s="45">
        <f t="shared" si="5"/>
        <v>23</v>
      </c>
      <c r="R93" s="61"/>
      <c r="S93" s="64">
        <f t="shared" si="6"/>
        <v>0.6</v>
      </c>
      <c r="T93" s="64">
        <f t="shared" si="7"/>
        <v>8</v>
      </c>
      <c r="U93" s="56">
        <f t="shared" si="8"/>
        <v>8.6</v>
      </c>
      <c r="V93" s="43">
        <v>17.2</v>
      </c>
      <c r="W93" s="58"/>
      <c r="X93" s="43">
        <f t="shared" si="9"/>
        <v>25.799999999999997</v>
      </c>
    </row>
    <row r="94" spans="1:24" ht="13.5" thickBot="1">
      <c r="A94" s="14" t="s">
        <v>138</v>
      </c>
      <c r="B94" s="2">
        <f>feb!F95</f>
        <v>0</v>
      </c>
      <c r="C94" s="2">
        <f>mrt!K95</f>
        <v>1</v>
      </c>
      <c r="D94" s="2">
        <f>apr!L95</f>
        <v>0</v>
      </c>
      <c r="E94" s="2">
        <f>mei!M95</f>
        <v>0</v>
      </c>
      <c r="F94" s="2">
        <f>jun!K95</f>
        <v>0</v>
      </c>
      <c r="G94" s="2">
        <f>jul!K95</f>
        <v>0</v>
      </c>
      <c r="H94" s="2">
        <f>aug!K95</f>
        <v>1</v>
      </c>
      <c r="I94" s="2">
        <f>sep!L95</f>
        <v>3</v>
      </c>
      <c r="J94" s="2">
        <f>okt!H95</f>
        <v>2</v>
      </c>
      <c r="K94" s="2"/>
      <c r="L94" s="2"/>
      <c r="M94" s="2"/>
      <c r="N94" s="2"/>
      <c r="O94" s="2"/>
      <c r="P94" s="2"/>
      <c r="Q94" s="45">
        <f t="shared" si="5"/>
        <v>7</v>
      </c>
      <c r="R94" s="61"/>
      <c r="S94" s="64">
        <f t="shared" si="6"/>
        <v>1.4</v>
      </c>
      <c r="T94" s="64">
        <f t="shared" si="7"/>
        <v>0</v>
      </c>
      <c r="U94" s="56">
        <f t="shared" si="8"/>
        <v>1.4</v>
      </c>
      <c r="V94" s="43"/>
      <c r="W94" s="58">
        <v>1.2</v>
      </c>
      <c r="X94" s="43">
        <f t="shared" si="9"/>
        <v>0.19999999999999996</v>
      </c>
    </row>
    <row r="95" spans="1:24" ht="13.5" thickBot="1">
      <c r="A95" s="14" t="s">
        <v>26</v>
      </c>
      <c r="B95" s="2">
        <f>feb!F96</f>
        <v>0</v>
      </c>
      <c r="C95" s="2">
        <f>mrt!K96</f>
        <v>0</v>
      </c>
      <c r="D95" s="2">
        <f>apr!L96</f>
        <v>0</v>
      </c>
      <c r="E95" s="2">
        <f>mei!M96</f>
        <v>0</v>
      </c>
      <c r="F95" s="2">
        <f>jun!K96</f>
        <v>0</v>
      </c>
      <c r="G95" s="2">
        <f>jul!K96</f>
        <v>0</v>
      </c>
      <c r="H95" s="2">
        <f>aug!K96</f>
        <v>0</v>
      </c>
      <c r="I95" s="2">
        <f>sep!L96</f>
        <v>0</v>
      </c>
      <c r="J95" s="2">
        <f>okt!H96</f>
        <v>0</v>
      </c>
      <c r="K95" s="2"/>
      <c r="L95" s="2"/>
      <c r="M95" s="2"/>
      <c r="N95" s="2"/>
      <c r="O95" s="2"/>
      <c r="P95" s="2"/>
      <c r="Q95" s="45">
        <f t="shared" si="5"/>
        <v>0</v>
      </c>
      <c r="R95" s="61"/>
      <c r="S95" s="64">
        <f t="shared" si="6"/>
        <v>0</v>
      </c>
      <c r="T95" s="64">
        <f t="shared" si="7"/>
        <v>0</v>
      </c>
      <c r="U95" s="56">
        <f t="shared" si="8"/>
        <v>0</v>
      </c>
      <c r="V95" s="43"/>
      <c r="W95" s="58"/>
      <c r="X95" s="43">
        <f t="shared" si="9"/>
        <v>0</v>
      </c>
    </row>
    <row r="96" spans="1:24" ht="13.5" thickBot="1">
      <c r="A96" s="14" t="s">
        <v>27</v>
      </c>
      <c r="B96" s="2">
        <f>feb!F97</f>
        <v>2</v>
      </c>
      <c r="C96" s="2">
        <f>mrt!K97</f>
        <v>4</v>
      </c>
      <c r="D96" s="2">
        <f>apr!L97</f>
        <v>6</v>
      </c>
      <c r="E96" s="2">
        <f>mei!M97</f>
        <v>2</v>
      </c>
      <c r="F96" s="2">
        <f>jun!K97</f>
        <v>3</v>
      </c>
      <c r="G96" s="2">
        <f>jul!K97</f>
        <v>3</v>
      </c>
      <c r="H96" s="2">
        <f>aug!K97</f>
        <v>0</v>
      </c>
      <c r="I96" s="2">
        <f>sep!L97</f>
        <v>3</v>
      </c>
      <c r="J96" s="2">
        <f>okt!H97</f>
        <v>0</v>
      </c>
      <c r="K96" s="2"/>
      <c r="L96" s="2"/>
      <c r="M96" s="2"/>
      <c r="N96" s="2"/>
      <c r="O96" s="2"/>
      <c r="P96" s="2"/>
      <c r="Q96" s="45">
        <f t="shared" si="5"/>
        <v>23</v>
      </c>
      <c r="R96" s="61">
        <v>25</v>
      </c>
      <c r="S96" s="64">
        <f t="shared" si="6"/>
        <v>9.6</v>
      </c>
      <c r="T96" s="64">
        <f t="shared" si="7"/>
        <v>0</v>
      </c>
      <c r="U96" s="56">
        <f t="shared" si="8"/>
        <v>9.6</v>
      </c>
      <c r="V96" s="43">
        <v>31.6</v>
      </c>
      <c r="W96" s="58"/>
      <c r="X96" s="43">
        <f t="shared" si="9"/>
        <v>41.2</v>
      </c>
    </row>
    <row r="97" spans="1:24" ht="13.5" thickBot="1">
      <c r="A97" s="14" t="s">
        <v>28</v>
      </c>
      <c r="B97" s="2">
        <f>feb!F98</f>
        <v>2</v>
      </c>
      <c r="C97" s="2">
        <f>mrt!K98</f>
        <v>3</v>
      </c>
      <c r="D97" s="2">
        <f>apr!L98</f>
        <v>6</v>
      </c>
      <c r="E97" s="2">
        <f>mei!M98</f>
        <v>6</v>
      </c>
      <c r="F97" s="2">
        <f>jun!K98</f>
        <v>3</v>
      </c>
      <c r="G97" s="2">
        <f>jul!K98</f>
        <v>4</v>
      </c>
      <c r="H97" s="2">
        <f>aug!K98</f>
        <v>3</v>
      </c>
      <c r="I97" s="2">
        <f>sep!L98</f>
        <v>3</v>
      </c>
      <c r="J97" s="2">
        <f>okt!H98</f>
        <v>2</v>
      </c>
      <c r="K97" s="2"/>
      <c r="L97" s="2"/>
      <c r="M97" s="2"/>
      <c r="N97" s="2"/>
      <c r="O97" s="2"/>
      <c r="P97" s="2"/>
      <c r="Q97" s="45">
        <f t="shared" si="5"/>
        <v>32</v>
      </c>
      <c r="R97" s="61">
        <v>75</v>
      </c>
      <c r="S97" s="64">
        <f t="shared" si="6"/>
        <v>21.4</v>
      </c>
      <c r="T97" s="64">
        <f t="shared" si="7"/>
        <v>0</v>
      </c>
      <c r="U97" s="56">
        <f t="shared" si="8"/>
        <v>21.4</v>
      </c>
      <c r="V97" s="43">
        <v>28</v>
      </c>
      <c r="W97" s="58"/>
      <c r="X97" s="43">
        <f t="shared" si="9"/>
        <v>49.4</v>
      </c>
    </row>
    <row r="98" spans="1:24" ht="13.5" thickBot="1">
      <c r="A98" s="14" t="s">
        <v>139</v>
      </c>
      <c r="B98" s="2">
        <f>feb!F99</f>
        <v>0</v>
      </c>
      <c r="C98" s="2">
        <f>mrt!K99</f>
        <v>0</v>
      </c>
      <c r="D98" s="2">
        <f>apr!L99</f>
        <v>0</v>
      </c>
      <c r="E98" s="2">
        <f>mei!M99</f>
        <v>1</v>
      </c>
      <c r="F98" s="2">
        <f>jun!K99</f>
        <v>0</v>
      </c>
      <c r="G98" s="2">
        <f>jul!K99</f>
        <v>0</v>
      </c>
      <c r="H98" s="2">
        <f>aug!K99</f>
        <v>0</v>
      </c>
      <c r="I98" s="2">
        <f>sep!L99</f>
        <v>0</v>
      </c>
      <c r="J98" s="2">
        <f>okt!H99</f>
        <v>0</v>
      </c>
      <c r="K98" s="2"/>
      <c r="L98" s="2"/>
      <c r="M98" s="2"/>
      <c r="N98" s="2"/>
      <c r="O98" s="2"/>
      <c r="P98" s="2"/>
      <c r="Q98" s="45">
        <f t="shared" si="5"/>
        <v>1</v>
      </c>
      <c r="R98" s="61"/>
      <c r="S98" s="64">
        <f t="shared" si="6"/>
        <v>0.2</v>
      </c>
      <c r="T98" s="64">
        <f t="shared" si="7"/>
        <v>0</v>
      </c>
      <c r="U98" s="56">
        <f t="shared" si="8"/>
        <v>0.2</v>
      </c>
      <c r="V98" s="43"/>
      <c r="W98" s="58"/>
      <c r="X98" s="43">
        <f t="shared" si="9"/>
        <v>0.2</v>
      </c>
    </row>
    <row r="99" spans="1:24" ht="13.5" thickBot="1">
      <c r="A99" s="14" t="s">
        <v>116</v>
      </c>
      <c r="B99" s="2">
        <f>feb!F100</f>
        <v>0</v>
      </c>
      <c r="C99" s="2">
        <f>mrt!K100</f>
        <v>0</v>
      </c>
      <c r="D99" s="2">
        <f>apr!L100</f>
        <v>0</v>
      </c>
      <c r="E99" s="2">
        <f>mei!M100</f>
        <v>0</v>
      </c>
      <c r="F99" s="2">
        <f>jun!K100</f>
        <v>0</v>
      </c>
      <c r="G99" s="2">
        <f>jul!K100</f>
        <v>0</v>
      </c>
      <c r="H99" s="2">
        <f>aug!K100</f>
        <v>0</v>
      </c>
      <c r="I99" s="2">
        <f>sep!L100</f>
        <v>0</v>
      </c>
      <c r="J99" s="2">
        <f>okt!H100</f>
        <v>0</v>
      </c>
      <c r="K99" s="2"/>
      <c r="L99" s="2"/>
      <c r="M99" s="2"/>
      <c r="N99" s="2"/>
      <c r="O99" s="2"/>
      <c r="P99" s="2"/>
      <c r="Q99" s="45">
        <f t="shared" si="5"/>
        <v>0</v>
      </c>
      <c r="R99" s="61"/>
      <c r="S99" s="64">
        <f t="shared" si="6"/>
        <v>0</v>
      </c>
      <c r="T99" s="64">
        <f t="shared" si="7"/>
        <v>0</v>
      </c>
      <c r="U99" s="56">
        <f t="shared" si="8"/>
        <v>0</v>
      </c>
      <c r="V99" s="43">
        <v>1.2</v>
      </c>
      <c r="W99" s="58"/>
      <c r="X99" s="43">
        <f t="shared" si="9"/>
        <v>1.2</v>
      </c>
    </row>
    <row r="100" spans="1:24" ht="13.5" thickBot="1">
      <c r="A100" s="14" t="s">
        <v>85</v>
      </c>
      <c r="B100" s="2">
        <f>feb!F101</f>
        <v>0</v>
      </c>
      <c r="C100" s="2">
        <f>mrt!K101</f>
        <v>0</v>
      </c>
      <c r="D100" s="2">
        <f>apr!L101</f>
        <v>0</v>
      </c>
      <c r="E100" s="2">
        <f>mei!M101</f>
        <v>0</v>
      </c>
      <c r="F100" s="2">
        <f>jun!K101</f>
        <v>0</v>
      </c>
      <c r="G100" s="2">
        <f>jul!K101</f>
        <v>0</v>
      </c>
      <c r="H100" s="2">
        <f>aug!K101</f>
        <v>0</v>
      </c>
      <c r="I100" s="2">
        <f>sep!L101</f>
        <v>0</v>
      </c>
      <c r="J100" s="2">
        <f>okt!H101</f>
        <v>0</v>
      </c>
      <c r="K100" s="2"/>
      <c r="L100" s="2"/>
      <c r="M100" s="2"/>
      <c r="N100" s="2"/>
      <c r="O100" s="2"/>
      <c r="P100" s="2"/>
      <c r="Q100" s="45">
        <f t="shared" si="5"/>
        <v>0</v>
      </c>
      <c r="R100" s="61"/>
      <c r="S100" s="64">
        <f t="shared" si="6"/>
        <v>0</v>
      </c>
      <c r="T100" s="64">
        <f t="shared" si="7"/>
        <v>0</v>
      </c>
      <c r="U100" s="56">
        <f t="shared" si="8"/>
        <v>0</v>
      </c>
      <c r="V100" s="43"/>
      <c r="W100" s="58"/>
      <c r="X100" s="43">
        <f t="shared" si="9"/>
        <v>0</v>
      </c>
    </row>
    <row r="101" spans="1:24" ht="13.5" thickBot="1">
      <c r="A101" s="14" t="s">
        <v>29</v>
      </c>
      <c r="B101" s="2">
        <f>feb!F102</f>
        <v>2</v>
      </c>
      <c r="C101" s="2">
        <f>mrt!K102</f>
        <v>4</v>
      </c>
      <c r="D101" s="2">
        <f>apr!L102</f>
        <v>6</v>
      </c>
      <c r="E101" s="2">
        <f>mei!M102</f>
        <v>7</v>
      </c>
      <c r="F101" s="2">
        <f>jun!K102</f>
        <v>3</v>
      </c>
      <c r="G101" s="2">
        <f>jul!K102</f>
        <v>2</v>
      </c>
      <c r="H101" s="2">
        <f>aug!K102</f>
        <v>5</v>
      </c>
      <c r="I101" s="2">
        <f>sep!L102</f>
        <v>4</v>
      </c>
      <c r="J101" s="2">
        <f>okt!H102</f>
        <v>3</v>
      </c>
      <c r="K101" s="2"/>
      <c r="L101" s="2"/>
      <c r="M101" s="2">
        <v>10</v>
      </c>
      <c r="N101" s="2">
        <v>30</v>
      </c>
      <c r="O101" s="2">
        <v>10</v>
      </c>
      <c r="P101" s="2"/>
      <c r="Q101" s="45">
        <f t="shared" si="5"/>
        <v>86</v>
      </c>
      <c r="R101" s="61">
        <v>125</v>
      </c>
      <c r="S101" s="64">
        <f t="shared" si="6"/>
        <v>32.2</v>
      </c>
      <c r="T101" s="64">
        <f t="shared" si="7"/>
        <v>20</v>
      </c>
      <c r="U101" s="56">
        <f t="shared" si="8"/>
        <v>52.2</v>
      </c>
      <c r="V101" s="43"/>
      <c r="W101" s="58">
        <v>32.4</v>
      </c>
      <c r="X101" s="43">
        <f t="shared" si="9"/>
        <v>19.800000000000004</v>
      </c>
    </row>
    <row r="102" spans="1:24" ht="13.5" thickBot="1">
      <c r="A102" s="14" t="s">
        <v>122</v>
      </c>
      <c r="B102" s="2">
        <f>feb!F103</f>
        <v>0</v>
      </c>
      <c r="C102" s="2">
        <f>mrt!K103</f>
        <v>4</v>
      </c>
      <c r="D102" s="2">
        <f>apr!L103</f>
        <v>4</v>
      </c>
      <c r="E102" s="2">
        <f>mei!M103</f>
        <v>6</v>
      </c>
      <c r="F102" s="2">
        <f>jun!K103</f>
        <v>2</v>
      </c>
      <c r="G102" s="2">
        <f>jul!K103</f>
        <v>5</v>
      </c>
      <c r="H102" s="2">
        <f>aug!K103</f>
        <v>5</v>
      </c>
      <c r="I102" s="2">
        <f>sep!L103</f>
        <v>5</v>
      </c>
      <c r="J102" s="2">
        <f>okt!H103</f>
        <v>2</v>
      </c>
      <c r="K102" s="2"/>
      <c r="L102" s="2"/>
      <c r="M102" s="2">
        <v>10</v>
      </c>
      <c r="N102" s="2">
        <v>30</v>
      </c>
      <c r="O102" s="2"/>
      <c r="P102" s="2">
        <v>10</v>
      </c>
      <c r="Q102" s="45">
        <f t="shared" si="5"/>
        <v>83</v>
      </c>
      <c r="R102" s="61">
        <v>75</v>
      </c>
      <c r="S102" s="64">
        <f t="shared" si="6"/>
        <v>21.6</v>
      </c>
      <c r="T102" s="64">
        <f t="shared" si="7"/>
        <v>20</v>
      </c>
      <c r="U102" s="56">
        <f t="shared" si="8"/>
        <v>41.6</v>
      </c>
      <c r="V102" s="43"/>
      <c r="W102" s="58">
        <v>31.2</v>
      </c>
      <c r="X102" s="43">
        <f t="shared" si="9"/>
        <v>10.400000000000002</v>
      </c>
    </row>
    <row r="103" spans="1:24" ht="13.5" thickBot="1">
      <c r="A103" s="14" t="s">
        <v>30</v>
      </c>
      <c r="B103" s="2">
        <f>feb!F104</f>
        <v>2</v>
      </c>
      <c r="C103" s="2">
        <f>mrt!K104</f>
        <v>4</v>
      </c>
      <c r="D103" s="2">
        <f>apr!L104</f>
        <v>6</v>
      </c>
      <c r="E103" s="2">
        <f>mei!M104</f>
        <v>6</v>
      </c>
      <c r="F103" s="2">
        <f>jun!K104</f>
        <v>4</v>
      </c>
      <c r="G103" s="2">
        <f>jul!K104</f>
        <v>5</v>
      </c>
      <c r="H103" s="2">
        <f>aug!K104</f>
        <v>5</v>
      </c>
      <c r="I103" s="2">
        <f>sep!L104</f>
        <v>5</v>
      </c>
      <c r="J103" s="2">
        <f>okt!H104</f>
        <v>1</v>
      </c>
      <c r="K103" s="2"/>
      <c r="L103" s="2">
        <v>10</v>
      </c>
      <c r="M103" s="2">
        <v>10</v>
      </c>
      <c r="N103" s="2">
        <v>30</v>
      </c>
      <c r="O103" s="2">
        <v>10</v>
      </c>
      <c r="P103" s="2">
        <v>10</v>
      </c>
      <c r="Q103" s="45">
        <f t="shared" si="5"/>
        <v>108</v>
      </c>
      <c r="R103" s="61">
        <v>125</v>
      </c>
      <c r="S103" s="64">
        <f t="shared" si="6"/>
        <v>32.6</v>
      </c>
      <c r="T103" s="64">
        <f t="shared" si="7"/>
        <v>28</v>
      </c>
      <c r="U103" s="56">
        <f t="shared" si="8"/>
        <v>60.6</v>
      </c>
      <c r="V103" s="43">
        <v>66.4</v>
      </c>
      <c r="W103" s="58">
        <v>108</v>
      </c>
      <c r="X103" s="43">
        <f t="shared" si="9"/>
        <v>19</v>
      </c>
    </row>
    <row r="104" spans="1:24" ht="13.5" thickBot="1">
      <c r="A104" s="14" t="s">
        <v>99</v>
      </c>
      <c r="B104" s="2">
        <f>feb!F105</f>
        <v>0</v>
      </c>
      <c r="C104" s="2">
        <f>mrt!K105</f>
        <v>0</v>
      </c>
      <c r="D104" s="2">
        <f>apr!L105</f>
        <v>0</v>
      </c>
      <c r="E104" s="2">
        <f>mei!M105</f>
        <v>0</v>
      </c>
      <c r="F104" s="2">
        <f>jun!K105</f>
        <v>0</v>
      </c>
      <c r="G104" s="2">
        <f>jul!K105</f>
        <v>0</v>
      </c>
      <c r="H104" s="2">
        <f>aug!K105</f>
        <v>0</v>
      </c>
      <c r="I104" s="2">
        <f>sep!L105</f>
        <v>0</v>
      </c>
      <c r="J104" s="2">
        <f>okt!H105</f>
        <v>0</v>
      </c>
      <c r="K104" s="2"/>
      <c r="L104" s="2"/>
      <c r="M104" s="2">
        <v>10</v>
      </c>
      <c r="N104" s="2">
        <v>20</v>
      </c>
      <c r="O104" s="2"/>
      <c r="P104" s="2">
        <v>10</v>
      </c>
      <c r="Q104" s="45">
        <f t="shared" si="5"/>
        <v>40</v>
      </c>
      <c r="R104" s="61"/>
      <c r="S104" s="64">
        <f t="shared" si="6"/>
        <v>0</v>
      </c>
      <c r="T104" s="64">
        <f t="shared" si="7"/>
        <v>16</v>
      </c>
      <c r="U104" s="56">
        <f t="shared" si="8"/>
        <v>16</v>
      </c>
      <c r="V104" s="43"/>
      <c r="W104" s="58"/>
      <c r="X104" s="43">
        <f t="shared" si="9"/>
        <v>16</v>
      </c>
    </row>
    <row r="105" spans="1:24" ht="13.5" thickBot="1">
      <c r="A105" s="14" t="s">
        <v>37</v>
      </c>
      <c r="B105" s="2">
        <f>feb!F106</f>
        <v>1</v>
      </c>
      <c r="C105" s="2">
        <f>mrt!K106</f>
        <v>4</v>
      </c>
      <c r="D105" s="2">
        <f>apr!L106</f>
        <v>4</v>
      </c>
      <c r="E105" s="2">
        <f>mei!M106</f>
        <v>4</v>
      </c>
      <c r="F105" s="2">
        <f>jun!K106</f>
        <v>4</v>
      </c>
      <c r="G105" s="2">
        <f>jul!K106</f>
        <v>3</v>
      </c>
      <c r="H105" s="2">
        <f>aug!K106</f>
        <v>2</v>
      </c>
      <c r="I105" s="2">
        <f>sep!L106</f>
        <v>3</v>
      </c>
      <c r="J105" s="2">
        <f>okt!H106</f>
        <v>2</v>
      </c>
      <c r="K105" s="2">
        <v>15</v>
      </c>
      <c r="L105" s="2">
        <v>40</v>
      </c>
      <c r="M105" s="2"/>
      <c r="N105" s="2">
        <v>20</v>
      </c>
      <c r="O105" s="2">
        <v>10</v>
      </c>
      <c r="P105" s="2">
        <v>10</v>
      </c>
      <c r="Q105" s="45">
        <f t="shared" si="5"/>
        <v>122</v>
      </c>
      <c r="R105" s="61">
        <v>50</v>
      </c>
      <c r="S105" s="64">
        <f t="shared" si="6"/>
        <v>15.4</v>
      </c>
      <c r="T105" s="64">
        <f t="shared" si="7"/>
        <v>38</v>
      </c>
      <c r="U105" s="56">
        <f t="shared" si="8"/>
        <v>53.4</v>
      </c>
      <c r="V105" s="43"/>
      <c r="W105" s="58"/>
      <c r="X105" s="43">
        <f t="shared" si="9"/>
        <v>53.4</v>
      </c>
    </row>
    <row r="106" spans="1:24" ht="13.5" thickBot="1">
      <c r="A106" s="14" t="s">
        <v>59</v>
      </c>
      <c r="B106" s="2">
        <f>feb!F107</f>
        <v>2</v>
      </c>
      <c r="C106" s="2">
        <f>mrt!K107</f>
        <v>4</v>
      </c>
      <c r="D106" s="2">
        <f>apr!L107</f>
        <v>6</v>
      </c>
      <c r="E106" s="2">
        <f>mei!M107</f>
        <v>7</v>
      </c>
      <c r="F106" s="2">
        <f>jun!K107</f>
        <v>4</v>
      </c>
      <c r="G106" s="2">
        <f>jul!K107</f>
        <v>6</v>
      </c>
      <c r="H106" s="2">
        <f>aug!K107</f>
        <v>5</v>
      </c>
      <c r="I106" s="2">
        <f>sep!L107</f>
        <v>5</v>
      </c>
      <c r="J106" s="2">
        <f>okt!H107</f>
        <v>3</v>
      </c>
      <c r="K106" s="12">
        <v>15</v>
      </c>
      <c r="L106" s="12">
        <v>50</v>
      </c>
      <c r="M106" s="12"/>
      <c r="N106" s="12">
        <v>20</v>
      </c>
      <c r="O106" s="12">
        <v>10</v>
      </c>
      <c r="P106" s="12">
        <v>10</v>
      </c>
      <c r="Q106" s="45">
        <f t="shared" si="5"/>
        <v>147</v>
      </c>
      <c r="R106" s="61">
        <v>125</v>
      </c>
      <c r="S106" s="64">
        <f t="shared" si="6"/>
        <v>33.4</v>
      </c>
      <c r="T106" s="64">
        <f t="shared" si="7"/>
        <v>42</v>
      </c>
      <c r="U106" s="56">
        <f t="shared" si="8"/>
        <v>75.4</v>
      </c>
      <c r="V106" s="54"/>
      <c r="W106" s="58">
        <v>56.8</v>
      </c>
      <c r="X106" s="43">
        <f t="shared" si="9"/>
        <v>18.60000000000001</v>
      </c>
    </row>
    <row r="107" spans="1:24" ht="13.5" thickBot="1">
      <c r="A107" s="14" t="s">
        <v>87</v>
      </c>
      <c r="B107" s="2">
        <f>feb!F108</f>
        <v>0</v>
      </c>
      <c r="C107" s="2">
        <f>mrt!K108</f>
        <v>1</v>
      </c>
      <c r="D107" s="2">
        <f>apr!L108</f>
        <v>0</v>
      </c>
      <c r="E107" s="2">
        <f>mei!M108</f>
        <v>0</v>
      </c>
      <c r="F107" s="2">
        <f>jun!K108</f>
        <v>0</v>
      </c>
      <c r="G107" s="2">
        <f>jul!K108</f>
        <v>0</v>
      </c>
      <c r="H107" s="2">
        <f>aug!K108</f>
        <v>0</v>
      </c>
      <c r="I107" s="2">
        <f>sep!L108</f>
        <v>2</v>
      </c>
      <c r="J107" s="2">
        <f>okt!H108</f>
        <v>0</v>
      </c>
      <c r="K107" s="12"/>
      <c r="L107" s="12"/>
      <c r="M107" s="12"/>
      <c r="N107" s="12"/>
      <c r="O107" s="12"/>
      <c r="P107" s="12"/>
      <c r="Q107" s="45">
        <f t="shared" si="5"/>
        <v>3</v>
      </c>
      <c r="R107" s="61"/>
      <c r="S107" s="64">
        <f t="shared" si="6"/>
        <v>0.6</v>
      </c>
      <c r="T107" s="64">
        <f t="shared" si="7"/>
        <v>0</v>
      </c>
      <c r="U107" s="56">
        <f t="shared" si="8"/>
        <v>0.6</v>
      </c>
      <c r="V107" s="54"/>
      <c r="W107" s="58"/>
      <c r="X107" s="43">
        <f t="shared" si="9"/>
        <v>0.6</v>
      </c>
    </row>
    <row r="108" spans="1:24" ht="13.5" thickBot="1">
      <c r="A108" s="14" t="s">
        <v>70</v>
      </c>
      <c r="B108" s="2">
        <f>feb!F109</f>
        <v>2</v>
      </c>
      <c r="C108" s="2">
        <f>mrt!K109</f>
        <v>4</v>
      </c>
      <c r="D108" s="2">
        <f>apr!L109</f>
        <v>5</v>
      </c>
      <c r="E108" s="2">
        <f>mei!M109</f>
        <v>5</v>
      </c>
      <c r="F108" s="2">
        <f>jun!K109</f>
        <v>4</v>
      </c>
      <c r="G108" s="2">
        <f>jul!K109</f>
        <v>1</v>
      </c>
      <c r="H108" s="2">
        <f>aug!K109</f>
        <v>3</v>
      </c>
      <c r="I108" s="2">
        <f>sep!L109</f>
        <v>3</v>
      </c>
      <c r="J108" s="2">
        <f>okt!H109</f>
        <v>2</v>
      </c>
      <c r="K108" s="2"/>
      <c r="L108" s="2"/>
      <c r="M108" s="2">
        <v>10</v>
      </c>
      <c r="N108" s="2">
        <v>10</v>
      </c>
      <c r="O108" s="2"/>
      <c r="P108" s="2"/>
      <c r="Q108" s="45">
        <f t="shared" si="5"/>
        <v>49</v>
      </c>
      <c r="R108" s="61">
        <v>50</v>
      </c>
      <c r="S108" s="64">
        <f t="shared" si="6"/>
        <v>15.8</v>
      </c>
      <c r="T108" s="64">
        <f t="shared" si="7"/>
        <v>8</v>
      </c>
      <c r="U108" s="56">
        <f t="shared" si="8"/>
        <v>23.8</v>
      </c>
      <c r="V108" s="43"/>
      <c r="W108" s="58"/>
      <c r="X108" s="43">
        <f t="shared" si="9"/>
        <v>23.8</v>
      </c>
    </row>
    <row r="109" spans="1:24" ht="13.5" thickBot="1">
      <c r="A109" s="14" t="s">
        <v>96</v>
      </c>
      <c r="B109" s="2">
        <f>feb!F110</f>
        <v>0</v>
      </c>
      <c r="C109" s="2">
        <f>mrt!K110</f>
        <v>2</v>
      </c>
      <c r="D109" s="2">
        <f>apr!L110</f>
        <v>1</v>
      </c>
      <c r="E109" s="2">
        <f>mei!M110</f>
        <v>3</v>
      </c>
      <c r="F109" s="2">
        <f>jun!K110</f>
        <v>1</v>
      </c>
      <c r="G109" s="2">
        <f>jul!K110</f>
        <v>2</v>
      </c>
      <c r="H109" s="2">
        <f>aug!K110</f>
        <v>3</v>
      </c>
      <c r="I109" s="2">
        <f>sep!L110</f>
        <v>0</v>
      </c>
      <c r="J109" s="2">
        <f>okt!H110</f>
        <v>0</v>
      </c>
      <c r="K109" s="2"/>
      <c r="L109" s="2"/>
      <c r="M109" s="2"/>
      <c r="N109" s="2">
        <v>30</v>
      </c>
      <c r="O109" s="2"/>
      <c r="P109" s="2"/>
      <c r="Q109" s="45">
        <f t="shared" si="5"/>
        <v>42</v>
      </c>
      <c r="R109" s="61"/>
      <c r="S109" s="64">
        <f t="shared" si="6"/>
        <v>2.4</v>
      </c>
      <c r="T109" s="64">
        <f t="shared" si="7"/>
        <v>12</v>
      </c>
      <c r="U109" s="56">
        <f t="shared" si="8"/>
        <v>14.4</v>
      </c>
      <c r="V109" s="43"/>
      <c r="W109" s="58">
        <v>16.8</v>
      </c>
      <c r="X109" s="43">
        <f t="shared" si="9"/>
        <v>-2.4000000000000004</v>
      </c>
    </row>
    <row r="110" spans="1:24" ht="13.5" thickBot="1">
      <c r="A110" s="14" t="s">
        <v>64</v>
      </c>
      <c r="B110" s="2">
        <f>feb!F111</f>
        <v>0</v>
      </c>
      <c r="C110" s="2">
        <f>mrt!K111</f>
        <v>0</v>
      </c>
      <c r="D110" s="2">
        <f>apr!L111</f>
        <v>0</v>
      </c>
      <c r="E110" s="2">
        <f>mei!M111</f>
        <v>0</v>
      </c>
      <c r="F110" s="2">
        <f>jun!K111</f>
        <v>0</v>
      </c>
      <c r="G110" s="2">
        <f>jul!K111</f>
        <v>0</v>
      </c>
      <c r="H110" s="2">
        <f>aug!K111</f>
        <v>0</v>
      </c>
      <c r="I110" s="2">
        <f>sep!L111</f>
        <v>0</v>
      </c>
      <c r="J110" s="2">
        <f>okt!H111</f>
        <v>0</v>
      </c>
      <c r="K110" s="2"/>
      <c r="L110" s="2"/>
      <c r="M110" s="2"/>
      <c r="N110" s="2"/>
      <c r="O110" s="2"/>
      <c r="P110" s="2"/>
      <c r="Q110" s="45">
        <f t="shared" si="5"/>
        <v>0</v>
      </c>
      <c r="R110" s="61"/>
      <c r="S110" s="64">
        <f t="shared" si="6"/>
        <v>0</v>
      </c>
      <c r="T110" s="64">
        <f t="shared" si="7"/>
        <v>0</v>
      </c>
      <c r="U110" s="56">
        <f t="shared" si="8"/>
        <v>0</v>
      </c>
      <c r="V110" s="43">
        <v>0.9</v>
      </c>
      <c r="W110" s="58"/>
      <c r="X110" s="43">
        <f t="shared" si="9"/>
        <v>0.9</v>
      </c>
    </row>
    <row r="111" spans="1:24" ht="13.5" thickBot="1">
      <c r="A111" s="14" t="s">
        <v>117</v>
      </c>
      <c r="B111" s="2">
        <f>feb!F112</f>
        <v>1</v>
      </c>
      <c r="C111" s="2">
        <f>mrt!K112</f>
        <v>1</v>
      </c>
      <c r="D111" s="2">
        <f>apr!L112</f>
        <v>1</v>
      </c>
      <c r="E111" s="2">
        <f>mei!M112</f>
        <v>1</v>
      </c>
      <c r="F111" s="2">
        <f>jun!K112</f>
        <v>0</v>
      </c>
      <c r="G111" s="2">
        <f>jul!K112</f>
        <v>0</v>
      </c>
      <c r="H111" s="2">
        <f>aug!K112</f>
        <v>0</v>
      </c>
      <c r="I111" s="2">
        <f>sep!L112</f>
        <v>0</v>
      </c>
      <c r="J111" s="2">
        <f>okt!H112</f>
        <v>0</v>
      </c>
      <c r="K111" s="2"/>
      <c r="L111" s="2"/>
      <c r="M111" s="2"/>
      <c r="N111" s="2"/>
      <c r="O111" s="2"/>
      <c r="P111" s="2"/>
      <c r="Q111" s="45">
        <f t="shared" si="5"/>
        <v>4</v>
      </c>
      <c r="R111" s="61"/>
      <c r="S111" s="64">
        <f t="shared" si="6"/>
        <v>0.8</v>
      </c>
      <c r="T111" s="64">
        <f t="shared" si="7"/>
        <v>0</v>
      </c>
      <c r="U111" s="56">
        <f t="shared" si="8"/>
        <v>0.8</v>
      </c>
      <c r="V111" s="43">
        <v>5.2</v>
      </c>
      <c r="W111" s="58"/>
      <c r="X111" s="43">
        <f t="shared" si="9"/>
        <v>6</v>
      </c>
    </row>
    <row r="112" spans="1:24" ht="13.5" thickBot="1">
      <c r="A112" s="14" t="s">
        <v>92</v>
      </c>
      <c r="B112" s="2">
        <f>feb!F113</f>
        <v>1</v>
      </c>
      <c r="C112" s="2">
        <f>mrt!K113</f>
        <v>1</v>
      </c>
      <c r="D112" s="2">
        <f>apr!L113</f>
        <v>1</v>
      </c>
      <c r="E112" s="2">
        <f>mei!M113</f>
        <v>1</v>
      </c>
      <c r="F112" s="2">
        <f>jun!K113</f>
        <v>0</v>
      </c>
      <c r="G112" s="2">
        <f>jul!K113</f>
        <v>0</v>
      </c>
      <c r="H112" s="2">
        <f>aug!K113</f>
        <v>0</v>
      </c>
      <c r="I112" s="2">
        <f>sep!L113</f>
        <v>0</v>
      </c>
      <c r="J112" s="2">
        <f>okt!H113</f>
        <v>0</v>
      </c>
      <c r="K112" s="2"/>
      <c r="L112" s="2"/>
      <c r="M112" s="2">
        <v>10</v>
      </c>
      <c r="N112" s="2">
        <v>20</v>
      </c>
      <c r="O112" s="2"/>
      <c r="P112" s="2"/>
      <c r="Q112" s="45">
        <f t="shared" si="5"/>
        <v>34</v>
      </c>
      <c r="R112" s="61"/>
      <c r="S112" s="64">
        <f t="shared" si="6"/>
        <v>0.8</v>
      </c>
      <c r="T112" s="64">
        <f t="shared" si="7"/>
        <v>12</v>
      </c>
      <c r="U112" s="56">
        <f t="shared" si="8"/>
        <v>12.8</v>
      </c>
      <c r="V112" s="43">
        <v>7.2</v>
      </c>
      <c r="W112" s="58"/>
      <c r="X112" s="43">
        <f t="shared" si="9"/>
        <v>20</v>
      </c>
    </row>
    <row r="113" spans="1:24" ht="13.5" thickBot="1">
      <c r="A113" s="14" t="s">
        <v>145</v>
      </c>
      <c r="B113" s="2">
        <f>feb!F114</f>
        <v>0</v>
      </c>
      <c r="C113" s="2">
        <f>mrt!K114</f>
        <v>1</v>
      </c>
      <c r="D113" s="2">
        <f>apr!L114</f>
        <v>1</v>
      </c>
      <c r="E113" s="2">
        <f>mei!M114</f>
        <v>1</v>
      </c>
      <c r="F113" s="2">
        <f>jun!K114</f>
        <v>0</v>
      </c>
      <c r="G113" s="2">
        <f>jul!K114</f>
        <v>0</v>
      </c>
      <c r="H113" s="2">
        <f>aug!K114</f>
        <v>0</v>
      </c>
      <c r="I113" s="2">
        <f>sep!L114</f>
        <v>0</v>
      </c>
      <c r="J113" s="2">
        <f>okt!H114</f>
        <v>1</v>
      </c>
      <c r="K113" s="2"/>
      <c r="L113" s="2"/>
      <c r="M113" s="2">
        <v>10</v>
      </c>
      <c r="N113" s="2"/>
      <c r="O113" s="2"/>
      <c r="P113" s="2"/>
      <c r="Q113" s="45">
        <f t="shared" si="5"/>
        <v>14</v>
      </c>
      <c r="R113" s="61"/>
      <c r="S113" s="64">
        <f t="shared" si="6"/>
        <v>0.8</v>
      </c>
      <c r="T113" s="64">
        <f t="shared" si="7"/>
        <v>4</v>
      </c>
      <c r="U113" s="56">
        <f t="shared" si="8"/>
        <v>4.8</v>
      </c>
      <c r="V113" s="43"/>
      <c r="W113" s="58">
        <v>5.2</v>
      </c>
      <c r="X113" s="43">
        <f t="shared" si="9"/>
        <v>-0.40000000000000036</v>
      </c>
    </row>
    <row r="114" spans="1:24" ht="13.5" thickBot="1">
      <c r="A114" s="14" t="s">
        <v>143</v>
      </c>
      <c r="B114" s="2">
        <f>feb!F115</f>
        <v>1</v>
      </c>
      <c r="C114" s="2">
        <f>mrt!K115</f>
        <v>3</v>
      </c>
      <c r="D114" s="2">
        <f>apr!L115</f>
        <v>1</v>
      </c>
      <c r="E114" s="2">
        <f>mei!M115</f>
        <v>0</v>
      </c>
      <c r="F114" s="2">
        <f>jun!K115</f>
        <v>0</v>
      </c>
      <c r="G114" s="2">
        <f>jul!K115</f>
        <v>0</v>
      </c>
      <c r="H114" s="2">
        <f>aug!K115</f>
        <v>0</v>
      </c>
      <c r="I114" s="2">
        <f>sep!L115</f>
        <v>0</v>
      </c>
      <c r="J114" s="2">
        <f>okt!H115</f>
        <v>0</v>
      </c>
      <c r="K114" s="2"/>
      <c r="L114" s="2"/>
      <c r="M114" s="2"/>
      <c r="N114" s="2"/>
      <c r="O114" s="2"/>
      <c r="P114" s="2"/>
      <c r="Q114" s="45">
        <f t="shared" si="5"/>
        <v>5</v>
      </c>
      <c r="R114" s="61"/>
      <c r="S114" s="64">
        <f t="shared" si="6"/>
        <v>1</v>
      </c>
      <c r="T114" s="64">
        <f t="shared" si="7"/>
        <v>0</v>
      </c>
      <c r="U114" s="56">
        <f t="shared" si="8"/>
        <v>1</v>
      </c>
      <c r="V114" s="43"/>
      <c r="W114" s="58"/>
      <c r="X114" s="43">
        <f t="shared" si="9"/>
        <v>1</v>
      </c>
    </row>
    <row r="115" spans="1:24" ht="13.5" thickBot="1">
      <c r="A115" s="14" t="s">
        <v>114</v>
      </c>
      <c r="B115" s="2">
        <f>feb!F116</f>
        <v>0</v>
      </c>
      <c r="C115" s="2">
        <f>mrt!K116</f>
        <v>0</v>
      </c>
      <c r="D115" s="2">
        <f>apr!L116</f>
        <v>0</v>
      </c>
      <c r="E115" s="2">
        <f>mei!M116</f>
        <v>0</v>
      </c>
      <c r="F115" s="2">
        <f>jun!K116</f>
        <v>0</v>
      </c>
      <c r="G115" s="2">
        <f>jul!K116</f>
        <v>0</v>
      </c>
      <c r="H115" s="2">
        <f>aug!K116</f>
        <v>0</v>
      </c>
      <c r="I115" s="2">
        <f>sep!L116</f>
        <v>0</v>
      </c>
      <c r="J115" s="2">
        <f>okt!H116</f>
        <v>0</v>
      </c>
      <c r="K115" s="2"/>
      <c r="L115" s="2"/>
      <c r="M115" s="2"/>
      <c r="N115" s="2"/>
      <c r="O115" s="2"/>
      <c r="P115" s="2">
        <v>10</v>
      </c>
      <c r="Q115" s="45">
        <f t="shared" si="5"/>
        <v>10</v>
      </c>
      <c r="R115" s="61"/>
      <c r="S115" s="64">
        <f t="shared" si="6"/>
        <v>0</v>
      </c>
      <c r="T115" s="64">
        <f t="shared" si="7"/>
        <v>4</v>
      </c>
      <c r="U115" s="56">
        <f t="shared" si="8"/>
        <v>4</v>
      </c>
      <c r="V115" s="43"/>
      <c r="W115" s="58"/>
      <c r="X115" s="43">
        <f t="shared" si="9"/>
        <v>4</v>
      </c>
    </row>
    <row r="116" spans="1:24" ht="13.5" thickBot="1">
      <c r="A116" s="14" t="s">
        <v>124</v>
      </c>
      <c r="B116" s="2">
        <f>feb!F117</f>
        <v>1</v>
      </c>
      <c r="C116" s="2">
        <f>mrt!K117</f>
        <v>4</v>
      </c>
      <c r="D116" s="2">
        <f>apr!L117</f>
        <v>2</v>
      </c>
      <c r="E116" s="2">
        <f>mei!M117</f>
        <v>0</v>
      </c>
      <c r="F116" s="2">
        <f>jun!K117</f>
        <v>0</v>
      </c>
      <c r="G116" s="2">
        <f>jul!K117</f>
        <v>1</v>
      </c>
      <c r="H116" s="2">
        <f>aug!K117</f>
        <v>2</v>
      </c>
      <c r="I116" s="2">
        <f>sep!L117</f>
        <v>2</v>
      </c>
      <c r="J116" s="2">
        <f>okt!H117</f>
        <v>0</v>
      </c>
      <c r="K116" s="2"/>
      <c r="L116" s="2"/>
      <c r="M116" s="2"/>
      <c r="N116" s="2"/>
      <c r="O116" s="2"/>
      <c r="P116" s="2"/>
      <c r="Q116" s="45">
        <f t="shared" si="5"/>
        <v>12</v>
      </c>
      <c r="R116" s="61"/>
      <c r="S116" s="64">
        <f t="shared" si="6"/>
        <v>2.4</v>
      </c>
      <c r="T116" s="64">
        <f t="shared" si="7"/>
        <v>0</v>
      </c>
      <c r="U116" s="56">
        <f t="shared" si="8"/>
        <v>2.4</v>
      </c>
      <c r="V116" s="43"/>
      <c r="W116" s="58"/>
      <c r="X116" s="43">
        <f t="shared" si="9"/>
        <v>2.4</v>
      </c>
    </row>
    <row r="117" spans="1:24" ht="13.5" thickBot="1">
      <c r="A117" s="14" t="s">
        <v>148</v>
      </c>
      <c r="B117" s="2">
        <f>feb!F118</f>
        <v>0</v>
      </c>
      <c r="C117" s="2">
        <f>mrt!K118</f>
        <v>0</v>
      </c>
      <c r="D117" s="2">
        <f>apr!L118</f>
        <v>4</v>
      </c>
      <c r="E117" s="2">
        <f>mei!M118</f>
        <v>1</v>
      </c>
      <c r="F117" s="2">
        <f>jun!K118</f>
        <v>0</v>
      </c>
      <c r="G117" s="2">
        <f>jul!K118</f>
        <v>0</v>
      </c>
      <c r="H117" s="2">
        <f>aug!K118</f>
        <v>0</v>
      </c>
      <c r="I117" s="2">
        <f>sep!L118</f>
        <v>3</v>
      </c>
      <c r="J117" s="2">
        <f>okt!H118</f>
        <v>0</v>
      </c>
      <c r="K117" s="2"/>
      <c r="L117" s="2"/>
      <c r="M117" s="2"/>
      <c r="N117" s="2"/>
      <c r="O117" s="2"/>
      <c r="P117" s="2"/>
      <c r="Q117" s="45">
        <f t="shared" si="5"/>
        <v>8</v>
      </c>
      <c r="R117" s="61"/>
      <c r="S117" s="64">
        <f t="shared" si="6"/>
        <v>1.6</v>
      </c>
      <c r="T117" s="64">
        <f t="shared" si="7"/>
        <v>0</v>
      </c>
      <c r="U117" s="56">
        <f t="shared" si="8"/>
        <v>1.6</v>
      </c>
      <c r="V117" s="43"/>
      <c r="W117" s="58">
        <v>2.4</v>
      </c>
      <c r="X117" s="43">
        <f t="shared" si="9"/>
        <v>-0.7999999999999998</v>
      </c>
    </row>
    <row r="118" spans="1:24" ht="13.5" thickBot="1">
      <c r="A118" s="14" t="s">
        <v>69</v>
      </c>
      <c r="B118" s="2">
        <f>feb!F119</f>
        <v>0</v>
      </c>
      <c r="C118" s="2">
        <f>mrt!K119</f>
        <v>1</v>
      </c>
      <c r="D118" s="2">
        <f>apr!L119</f>
        <v>0</v>
      </c>
      <c r="E118" s="2">
        <f>mei!M119</f>
        <v>0</v>
      </c>
      <c r="F118" s="2">
        <f>jun!K119</f>
        <v>0</v>
      </c>
      <c r="G118" s="2">
        <f>jul!K119</f>
        <v>0</v>
      </c>
      <c r="H118" s="2">
        <f>aug!K119</f>
        <v>0</v>
      </c>
      <c r="I118" s="2">
        <f>sep!L119</f>
        <v>0</v>
      </c>
      <c r="J118" s="2">
        <f>okt!H119</f>
        <v>0</v>
      </c>
      <c r="K118" s="2"/>
      <c r="L118" s="2"/>
      <c r="M118" s="2"/>
      <c r="N118" s="2">
        <v>20</v>
      </c>
      <c r="O118" s="2"/>
      <c r="P118" s="2"/>
      <c r="Q118" s="45">
        <f t="shared" si="5"/>
        <v>21</v>
      </c>
      <c r="R118" s="61"/>
      <c r="S118" s="64">
        <f t="shared" si="6"/>
        <v>0.2</v>
      </c>
      <c r="T118" s="64">
        <f t="shared" si="7"/>
        <v>8</v>
      </c>
      <c r="U118" s="56">
        <f t="shared" si="8"/>
        <v>8.2</v>
      </c>
      <c r="V118" s="43">
        <v>20.4</v>
      </c>
      <c r="W118" s="58"/>
      <c r="X118" s="43">
        <f t="shared" si="9"/>
        <v>28.599999999999998</v>
      </c>
    </row>
    <row r="119" spans="1:24" ht="13.5" thickBot="1">
      <c r="A119" s="26" t="s">
        <v>95</v>
      </c>
      <c r="B119" s="2">
        <f>feb!F120</f>
        <v>1</v>
      </c>
      <c r="C119" s="2">
        <f>mrt!K120</f>
        <v>1</v>
      </c>
      <c r="D119" s="2">
        <f>apr!L120</f>
        <v>1</v>
      </c>
      <c r="E119" s="2">
        <f>mei!M120</f>
        <v>3</v>
      </c>
      <c r="F119" s="2">
        <f>jun!K120</f>
        <v>3</v>
      </c>
      <c r="G119" s="2">
        <f>jul!K120</f>
        <v>0</v>
      </c>
      <c r="H119" s="2">
        <f>aug!K120</f>
        <v>1</v>
      </c>
      <c r="I119" s="2">
        <f>sep!L120</f>
        <v>1</v>
      </c>
      <c r="J119" s="2">
        <f>okt!H120</f>
        <v>1</v>
      </c>
      <c r="K119" s="2"/>
      <c r="L119" s="2"/>
      <c r="M119" s="2"/>
      <c r="N119" s="2">
        <v>30</v>
      </c>
      <c r="O119" s="2"/>
      <c r="P119" s="2"/>
      <c r="Q119" s="45">
        <f t="shared" si="5"/>
        <v>42</v>
      </c>
      <c r="R119" s="61"/>
      <c r="S119" s="64">
        <f t="shared" si="6"/>
        <v>2.4</v>
      </c>
      <c r="T119" s="64">
        <f t="shared" si="7"/>
        <v>12</v>
      </c>
      <c r="U119" s="56">
        <f t="shared" si="8"/>
        <v>14.4</v>
      </c>
      <c r="V119" s="43">
        <v>31.6</v>
      </c>
      <c r="W119" s="58"/>
      <c r="X119" s="43">
        <f t="shared" si="9"/>
        <v>46</v>
      </c>
    </row>
    <row r="120" spans="1:24" ht="13.5" thickBot="1">
      <c r="A120" s="26" t="s">
        <v>118</v>
      </c>
      <c r="B120" s="2">
        <f>feb!F121</f>
        <v>1</v>
      </c>
      <c r="C120" s="2">
        <f>mrt!K121</f>
        <v>3</v>
      </c>
      <c r="D120" s="2">
        <f>apr!L121</f>
        <v>3</v>
      </c>
      <c r="E120" s="2">
        <f>mei!M121</f>
        <v>4</v>
      </c>
      <c r="F120" s="2">
        <f>jun!K121</f>
        <v>2</v>
      </c>
      <c r="G120" s="2">
        <f>jul!K121</f>
        <v>1</v>
      </c>
      <c r="H120" s="2">
        <f>aug!K121</f>
        <v>1</v>
      </c>
      <c r="I120" s="2">
        <f>sep!L121</f>
        <v>2</v>
      </c>
      <c r="J120" s="2">
        <f>okt!H121</f>
        <v>2</v>
      </c>
      <c r="K120" s="2"/>
      <c r="L120" s="2"/>
      <c r="M120" s="2"/>
      <c r="N120" s="2"/>
      <c r="O120" s="2"/>
      <c r="P120" s="2"/>
      <c r="Q120" s="45">
        <f t="shared" si="5"/>
        <v>19</v>
      </c>
      <c r="R120" s="61"/>
      <c r="S120" s="64">
        <f t="shared" si="6"/>
        <v>3.8</v>
      </c>
      <c r="T120" s="64">
        <f t="shared" si="7"/>
        <v>0</v>
      </c>
      <c r="U120" s="56">
        <f t="shared" si="8"/>
        <v>3.8</v>
      </c>
      <c r="V120" s="43">
        <v>8</v>
      </c>
      <c r="W120" s="58"/>
      <c r="X120" s="43">
        <f t="shared" si="9"/>
        <v>11.8</v>
      </c>
    </row>
    <row r="121" spans="1:24" ht="13.5" thickBot="1">
      <c r="A121" s="26" t="s">
        <v>115</v>
      </c>
      <c r="B121" s="2">
        <f>feb!F122</f>
        <v>0</v>
      </c>
      <c r="C121" s="2">
        <f>mrt!K122</f>
        <v>1</v>
      </c>
      <c r="D121" s="2">
        <f>apr!L122</f>
        <v>5</v>
      </c>
      <c r="E121" s="2">
        <f>mei!M122</f>
        <v>6</v>
      </c>
      <c r="F121" s="2">
        <f>jun!K122</f>
        <v>3</v>
      </c>
      <c r="G121" s="2">
        <f>jul!K122</f>
        <v>5</v>
      </c>
      <c r="H121" s="2">
        <f>aug!K122</f>
        <v>5</v>
      </c>
      <c r="I121" s="2">
        <f>sep!L122</f>
        <v>4</v>
      </c>
      <c r="J121" s="2">
        <f>okt!H122</f>
        <v>3</v>
      </c>
      <c r="K121" s="2"/>
      <c r="L121" s="2"/>
      <c r="M121" s="2">
        <v>10</v>
      </c>
      <c r="N121" s="2">
        <v>30</v>
      </c>
      <c r="O121" s="2">
        <v>10</v>
      </c>
      <c r="P121" s="2"/>
      <c r="Q121" s="45">
        <f t="shared" si="5"/>
        <v>82</v>
      </c>
      <c r="R121" s="61">
        <v>75</v>
      </c>
      <c r="S121" s="64">
        <f t="shared" si="6"/>
        <v>21.4</v>
      </c>
      <c r="T121" s="64">
        <f t="shared" si="7"/>
        <v>20</v>
      </c>
      <c r="U121" s="56">
        <f t="shared" si="8"/>
        <v>41.4</v>
      </c>
      <c r="V121" s="43">
        <v>43.6</v>
      </c>
      <c r="W121" s="58"/>
      <c r="X121" s="43">
        <f t="shared" si="9"/>
        <v>85</v>
      </c>
    </row>
    <row r="122" spans="1:24" ht="13.5" thickBot="1">
      <c r="A122" s="26" t="s">
        <v>31</v>
      </c>
      <c r="B122" s="2">
        <f>feb!F123</f>
        <v>2</v>
      </c>
      <c r="C122" s="2">
        <f>mrt!K123</f>
        <v>3</v>
      </c>
      <c r="D122" s="2">
        <f>apr!L123</f>
        <v>3</v>
      </c>
      <c r="E122" s="2">
        <f>mei!M123</f>
        <v>5</v>
      </c>
      <c r="F122" s="2">
        <f>jun!K123</f>
        <v>4</v>
      </c>
      <c r="G122" s="2">
        <f>jul!K123</f>
        <v>2</v>
      </c>
      <c r="H122" s="2">
        <f>aug!K123</f>
        <v>5</v>
      </c>
      <c r="I122" s="2">
        <f>sep!L123</f>
        <v>2</v>
      </c>
      <c r="J122" s="2">
        <f>okt!H123</f>
        <v>3</v>
      </c>
      <c r="K122" s="2">
        <v>40</v>
      </c>
      <c r="L122" s="2"/>
      <c r="M122" s="2">
        <v>10</v>
      </c>
      <c r="N122" s="2">
        <v>30</v>
      </c>
      <c r="O122" s="2">
        <v>10</v>
      </c>
      <c r="P122" s="2"/>
      <c r="Q122" s="45">
        <f t="shared" si="5"/>
        <v>119</v>
      </c>
      <c r="R122" s="61">
        <v>50</v>
      </c>
      <c r="S122" s="64">
        <f t="shared" si="6"/>
        <v>15.8</v>
      </c>
      <c r="T122" s="64">
        <f t="shared" si="7"/>
        <v>36</v>
      </c>
      <c r="U122" s="56">
        <f t="shared" si="8"/>
        <v>51.8</v>
      </c>
      <c r="V122" s="43"/>
      <c r="W122" s="58">
        <v>46</v>
      </c>
      <c r="X122" s="43">
        <f t="shared" si="9"/>
        <v>5.799999999999997</v>
      </c>
    </row>
    <row r="123" spans="1:24" ht="13.5" thickBot="1">
      <c r="A123" s="26" t="s">
        <v>142</v>
      </c>
      <c r="B123" s="2">
        <f>feb!F124</f>
        <v>1</v>
      </c>
      <c r="C123" s="2">
        <f>mrt!K124</f>
        <v>1</v>
      </c>
      <c r="D123" s="2">
        <f>apr!L124</f>
        <v>0</v>
      </c>
      <c r="E123" s="2">
        <f>mei!M124</f>
        <v>0</v>
      </c>
      <c r="F123" s="2">
        <f>jun!K124</f>
        <v>0</v>
      </c>
      <c r="G123" s="2">
        <f>jul!K124</f>
        <v>0</v>
      </c>
      <c r="H123" s="2">
        <f>aug!K124</f>
        <v>0</v>
      </c>
      <c r="I123" s="2">
        <f>sep!L124</f>
        <v>0</v>
      </c>
      <c r="J123" s="2">
        <f>okt!H124</f>
        <v>0</v>
      </c>
      <c r="K123" s="2"/>
      <c r="L123" s="2"/>
      <c r="M123" s="2"/>
      <c r="N123" s="2"/>
      <c r="O123" s="2"/>
      <c r="P123" s="2"/>
      <c r="Q123" s="45">
        <f t="shared" si="5"/>
        <v>2</v>
      </c>
      <c r="R123" s="61"/>
      <c r="S123" s="64">
        <f t="shared" si="6"/>
        <v>0.4</v>
      </c>
      <c r="T123" s="64">
        <f t="shared" si="7"/>
        <v>0</v>
      </c>
      <c r="U123" s="56">
        <f t="shared" si="8"/>
        <v>0.4</v>
      </c>
      <c r="V123" s="55"/>
      <c r="W123" s="59"/>
      <c r="X123" s="43">
        <f t="shared" si="9"/>
        <v>0.4</v>
      </c>
    </row>
    <row r="124" spans="1:24" ht="13.5" thickBot="1">
      <c r="A124" s="46" t="s">
        <v>121</v>
      </c>
      <c r="B124" s="47">
        <f>feb!F125</f>
        <v>0</v>
      </c>
      <c r="C124" s="47">
        <f>mrt!K125</f>
        <v>0</v>
      </c>
      <c r="D124" s="47">
        <f>apr!L125</f>
        <v>0</v>
      </c>
      <c r="E124" s="47">
        <f>mei!M125</f>
        <v>0</v>
      </c>
      <c r="F124" s="47">
        <f>jun!K125</f>
        <v>0</v>
      </c>
      <c r="G124" s="47">
        <f>jul!K125</f>
        <v>0</v>
      </c>
      <c r="H124" s="47">
        <f>aug!K125</f>
        <v>0</v>
      </c>
      <c r="I124" s="47">
        <f>sep!L125</f>
        <v>0</v>
      </c>
      <c r="J124" s="47">
        <f>okt!H125</f>
        <v>0</v>
      </c>
      <c r="K124" s="47"/>
      <c r="L124" s="47"/>
      <c r="M124" s="47"/>
      <c r="N124" s="47"/>
      <c r="O124" s="47"/>
      <c r="P124" s="47"/>
      <c r="Q124" s="48">
        <f>SUM(B124:P124)</f>
        <v>0</v>
      </c>
      <c r="R124" s="61"/>
      <c r="S124" s="64">
        <f t="shared" si="6"/>
        <v>0</v>
      </c>
      <c r="T124" s="64">
        <f t="shared" si="7"/>
        <v>0</v>
      </c>
      <c r="U124" s="56">
        <f t="shared" si="8"/>
        <v>0</v>
      </c>
      <c r="V124" s="43"/>
      <c r="W124" s="58"/>
      <c r="X124" s="43">
        <f t="shared" si="9"/>
        <v>0</v>
      </c>
    </row>
    <row r="125" ht="13.5" thickTop="1"/>
    <row r="126" spans="1:24" ht="12.75">
      <c r="A126" s="34"/>
      <c r="Q126" s="7"/>
      <c r="R126" s="7"/>
      <c r="S126" s="7"/>
      <c r="T126" s="7"/>
      <c r="U126" s="63">
        <f>SUM(U3:U125)</f>
        <v>2190.800000000001</v>
      </c>
      <c r="W126" s="63">
        <f>SUM(W3:W124)</f>
        <v>915</v>
      </c>
      <c r="X126" s="63">
        <f>SUM(X3:X125)</f>
        <v>2369.3000000000006</v>
      </c>
    </row>
    <row r="127" ht="12.75">
      <c r="A127" s="34"/>
    </row>
    <row r="128" ht="12.75">
      <c r="A128" s="3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5"/>
  <sheetViews>
    <sheetView zoomScale="130" zoomScaleNormal="130" zoomScalePageLayoutView="0" workbookViewId="0" topLeftCell="A1">
      <pane ySplit="3" topLeftCell="A40" activePane="bottomLeft" state="frozen"/>
      <selection pane="topLeft" activeCell="A1" sqref="A1"/>
      <selection pane="bottomLeft" activeCell="A41" sqref="A41:IV41"/>
    </sheetView>
  </sheetViews>
  <sheetFormatPr defaultColWidth="9.140625" defaultRowHeight="12.75"/>
  <cols>
    <col min="1" max="1" width="17.28125" style="6" customWidth="1"/>
    <col min="2" max="2" width="3.7109375" style="6" customWidth="1"/>
    <col min="3" max="4" width="3.8515625" style="6" customWidth="1"/>
    <col min="5" max="5" width="3.7109375" style="6" customWidth="1"/>
    <col min="6" max="6" width="3.8515625" style="6" customWidth="1"/>
    <col min="7" max="7" width="4.140625" style="6" customWidth="1"/>
    <col min="8" max="11" width="5.7109375" style="6" customWidth="1"/>
    <col min="12" max="16384" width="9.140625" style="6" customWidth="1"/>
  </cols>
  <sheetData>
    <row r="1" spans="1:11" ht="27.75" customHeight="1" thickBot="1">
      <c r="A1" s="51" t="s">
        <v>102</v>
      </c>
      <c r="K1" s="52" t="s">
        <v>40</v>
      </c>
    </row>
    <row r="2" spans="1:11" s="8" customFormat="1" ht="54.75" customHeight="1">
      <c r="A2" s="20"/>
      <c r="B2" s="19" t="s">
        <v>2</v>
      </c>
      <c r="C2" s="19" t="s">
        <v>3</v>
      </c>
      <c r="D2" s="19" t="s">
        <v>2</v>
      </c>
      <c r="E2" s="19" t="s">
        <v>3</v>
      </c>
      <c r="F2" s="19" t="s">
        <v>2</v>
      </c>
      <c r="G2" s="19" t="s">
        <v>3</v>
      </c>
      <c r="H2" s="73" t="s">
        <v>43</v>
      </c>
      <c r="I2" s="71" t="s">
        <v>44</v>
      </c>
      <c r="J2" s="65" t="s">
        <v>41</v>
      </c>
      <c r="K2" s="67" t="s">
        <v>42</v>
      </c>
    </row>
    <row r="3" spans="1:11" ht="18" customHeight="1" thickBot="1">
      <c r="A3" s="21"/>
      <c r="B3" s="5">
        <v>6</v>
      </c>
      <c r="C3" s="5">
        <v>7</v>
      </c>
      <c r="D3" s="5">
        <v>13</v>
      </c>
      <c r="E3" s="5">
        <v>14</v>
      </c>
      <c r="F3" s="5">
        <v>20</v>
      </c>
      <c r="G3" s="5">
        <v>21</v>
      </c>
      <c r="H3" s="74"/>
      <c r="I3" s="72"/>
      <c r="J3" s="66"/>
      <c r="K3" s="68"/>
    </row>
    <row r="4" spans="1:11" ht="12.75">
      <c r="A4" s="14" t="s">
        <v>146</v>
      </c>
      <c r="B4" s="12"/>
      <c r="C4" s="12"/>
      <c r="D4" s="12"/>
      <c r="E4" s="12"/>
      <c r="F4" s="12"/>
      <c r="G4" s="12"/>
      <c r="H4" s="9">
        <f aca="true" t="shared" si="0" ref="H4:H11">COUNT(C4,E4,G4)</f>
        <v>0</v>
      </c>
      <c r="I4" s="10">
        <f>SUM(feb!F4+mrt!K4+apr!L4+mei!M4+jun!K4+jul!K4+aug!K4+sep!L4+H4)</f>
        <v>8</v>
      </c>
      <c r="J4" s="18">
        <f aca="true" t="shared" si="1" ref="J4:J11">SUM(B4:G4)</f>
        <v>0</v>
      </c>
      <c r="K4" s="22">
        <f>SUM(feb!H4+mrt!M4+apr!N4+mei!O4+jun!M4+jul!M4+aug!M4+sep!N4+J4)</f>
        <v>1105</v>
      </c>
    </row>
    <row r="5" spans="1:11" ht="12.75">
      <c r="A5" s="14" t="s">
        <v>6</v>
      </c>
      <c r="B5" s="12"/>
      <c r="C5" s="12"/>
      <c r="D5" s="12"/>
      <c r="E5" s="12"/>
      <c r="F5" s="12"/>
      <c r="G5" s="12"/>
      <c r="H5" s="9">
        <f>COUNT(C5,E5,G5)</f>
        <v>0</v>
      </c>
      <c r="I5" s="10">
        <f>SUM(feb!F5+mrt!K5+apr!L5+mei!M5+jun!K5+jul!K5+aug!K5+sep!L5+H5)</f>
        <v>4</v>
      </c>
      <c r="J5" s="18">
        <f>SUM(B5:G5)</f>
        <v>0</v>
      </c>
      <c r="K5" s="22">
        <f>SUM(feb!H5+mrt!M5+apr!N5+mei!O5+jun!M5+jul!M5+aug!M5+sep!N5+J5)</f>
        <v>623</v>
      </c>
    </row>
    <row r="6" spans="1:11" ht="12.75">
      <c r="A6" s="14" t="s">
        <v>32</v>
      </c>
      <c r="B6" s="12"/>
      <c r="C6" s="12"/>
      <c r="D6" s="12"/>
      <c r="E6" s="12"/>
      <c r="F6" s="12"/>
      <c r="G6" s="12"/>
      <c r="H6" s="9">
        <f t="shared" si="0"/>
        <v>0</v>
      </c>
      <c r="I6" s="10">
        <f>SUM(feb!F6+mrt!K6+apr!L6+mei!M6+jun!K6+jul!K6+aug!K6+sep!L6+H6)</f>
        <v>8</v>
      </c>
      <c r="J6" s="18">
        <f t="shared" si="1"/>
        <v>0</v>
      </c>
      <c r="K6" s="22">
        <f>SUM(feb!H6+mrt!M6+apr!N6+mei!O6+jun!M6+jul!M6+aug!M6+sep!N6+J6)</f>
        <v>463</v>
      </c>
    </row>
    <row r="7" spans="1:11" ht="12.75">
      <c r="A7" s="14" t="s">
        <v>97</v>
      </c>
      <c r="B7" s="12"/>
      <c r="C7" s="12"/>
      <c r="D7" s="12"/>
      <c r="E7" s="12"/>
      <c r="F7" s="12"/>
      <c r="G7" s="12"/>
      <c r="H7" s="9">
        <f t="shared" si="0"/>
        <v>0</v>
      </c>
      <c r="I7" s="10">
        <f>SUM(feb!F7+mrt!K7+apr!L7+mei!M7+jun!K7+jul!K7+aug!K7+sep!L7+H7)</f>
        <v>16</v>
      </c>
      <c r="J7" s="18">
        <f t="shared" si="1"/>
        <v>0</v>
      </c>
      <c r="K7" s="22">
        <f>SUM(feb!H7+mrt!M7+apr!N7+mei!O7+jun!M7+jul!M7+aug!M7+sep!N7+J7)</f>
        <v>1108</v>
      </c>
    </row>
    <row r="8" spans="1:11" ht="12.75">
      <c r="A8" s="14" t="s">
        <v>82</v>
      </c>
      <c r="B8" s="12"/>
      <c r="C8" s="12"/>
      <c r="D8" s="12"/>
      <c r="E8" s="12"/>
      <c r="F8" s="12"/>
      <c r="G8" s="12"/>
      <c r="H8" s="9">
        <f t="shared" si="0"/>
        <v>0</v>
      </c>
      <c r="I8" s="10">
        <f>SUM(feb!F8+mrt!K8+apr!L8+mei!M8+jun!K8+jul!K8+aug!K8+sep!L8+H8)</f>
        <v>13</v>
      </c>
      <c r="J8" s="18">
        <f t="shared" si="1"/>
        <v>0</v>
      </c>
      <c r="K8" s="22">
        <f>SUM(feb!H8+mrt!M8+apr!N8+mei!O8+jun!M8+jul!M8+aug!M8+sep!N8+J8)</f>
        <v>1322</v>
      </c>
    </row>
    <row r="9" spans="1:11" ht="12.75">
      <c r="A9" s="14" t="s">
        <v>91</v>
      </c>
      <c r="B9" s="12"/>
      <c r="C9" s="12"/>
      <c r="D9" s="12"/>
      <c r="E9" s="12"/>
      <c r="F9" s="12"/>
      <c r="G9" s="12"/>
      <c r="H9" s="9">
        <f t="shared" si="0"/>
        <v>0</v>
      </c>
      <c r="I9" s="10">
        <f>SUM(feb!F9+mrt!K9+apr!L9+mei!M9+jun!K9+jul!K9+aug!K9+sep!L9+H9)</f>
        <v>0</v>
      </c>
      <c r="J9" s="18">
        <f t="shared" si="1"/>
        <v>0</v>
      </c>
      <c r="K9" s="22">
        <f>SUM(feb!H9+mrt!M9+apr!N9+mei!O9+jun!M9+jul!M9+aug!M9+sep!N9+J9)</f>
        <v>0</v>
      </c>
    </row>
    <row r="10" spans="1:11" ht="12.75">
      <c r="A10" s="14" t="s">
        <v>75</v>
      </c>
      <c r="B10" s="12"/>
      <c r="C10" s="12"/>
      <c r="D10" s="12"/>
      <c r="E10" s="12"/>
      <c r="F10" s="12"/>
      <c r="G10" s="12"/>
      <c r="H10" s="9">
        <f t="shared" si="0"/>
        <v>0</v>
      </c>
      <c r="I10" s="10">
        <f>SUM(feb!F10+mrt!K10+apr!L10+mei!M10+jun!K10+jul!K10+aug!K10+sep!L10+H10)</f>
        <v>1</v>
      </c>
      <c r="J10" s="18">
        <f t="shared" si="1"/>
        <v>0</v>
      </c>
      <c r="K10" s="22">
        <f>SUM(feb!H10+mrt!M10+apr!N10+mei!O10+jun!M10+jul!M10+aug!M10+sep!N10+J10)</f>
        <v>201</v>
      </c>
    </row>
    <row r="11" spans="1:11" ht="12.75">
      <c r="A11" s="14" t="s">
        <v>7</v>
      </c>
      <c r="B11" s="12"/>
      <c r="C11" s="12"/>
      <c r="D11" s="12"/>
      <c r="E11" s="12"/>
      <c r="F11" s="12"/>
      <c r="G11" s="12">
        <v>56</v>
      </c>
      <c r="H11" s="9">
        <f t="shared" si="0"/>
        <v>1</v>
      </c>
      <c r="I11" s="10">
        <f>SUM(feb!F11+mrt!K11+apr!L11+mei!M11+jun!K11+jul!K11+aug!K11+sep!L11+H11)</f>
        <v>18</v>
      </c>
      <c r="J11" s="18">
        <f t="shared" si="1"/>
        <v>56</v>
      </c>
      <c r="K11" s="22">
        <f>SUM(feb!H11+mrt!M11+apr!N11+mei!O11+jun!M11+jul!M11+aug!M11+sep!N11+J11)</f>
        <v>1771</v>
      </c>
    </row>
    <row r="12" spans="1:11" ht="12.75">
      <c r="A12" s="14" t="s">
        <v>100</v>
      </c>
      <c r="B12" s="12"/>
      <c r="C12" s="12"/>
      <c r="D12" s="12"/>
      <c r="E12" s="12"/>
      <c r="F12" s="12"/>
      <c r="G12" s="12"/>
      <c r="H12" s="9">
        <f aca="true" t="shared" si="2" ref="H12:H24">COUNT(C12,E12,G12)</f>
        <v>0</v>
      </c>
      <c r="I12" s="10">
        <f>SUM(feb!F12+mrt!K12+apr!L12+mei!M12+jun!K12+jul!K12+aug!K12+sep!L12+H12)</f>
        <v>0</v>
      </c>
      <c r="J12" s="18">
        <f aca="true" t="shared" si="3" ref="J12:J24">SUM(B12:G12)</f>
        <v>0</v>
      </c>
      <c r="K12" s="22">
        <f>SUM(feb!H12+mrt!M12+apr!N12+mei!O12+jun!M12+jul!M12+aug!M12+sep!N12+J12)</f>
        <v>0</v>
      </c>
    </row>
    <row r="13" spans="1:11" ht="12.75">
      <c r="A13" s="14" t="s">
        <v>86</v>
      </c>
      <c r="B13" s="12"/>
      <c r="C13" s="12">
        <v>69</v>
      </c>
      <c r="D13" s="12">
        <v>97</v>
      </c>
      <c r="E13" s="12">
        <v>61</v>
      </c>
      <c r="F13" s="12">
        <v>91</v>
      </c>
      <c r="G13" s="12">
        <v>56</v>
      </c>
      <c r="H13" s="9">
        <f t="shared" si="2"/>
        <v>3</v>
      </c>
      <c r="I13" s="10">
        <f>SUM(feb!F13+mrt!K13+apr!L13+mei!M13+jun!K13+jul!K13+aug!K13+sep!L13+H13)</f>
        <v>35</v>
      </c>
      <c r="J13" s="18">
        <f t="shared" si="3"/>
        <v>374</v>
      </c>
      <c r="K13" s="22">
        <f>SUM(feb!H13+mrt!M13+apr!N13+mei!O13+jun!M13+jul!M13+aug!M13+sep!N13+J13)</f>
        <v>5130</v>
      </c>
    </row>
    <row r="14" spans="1:11" ht="12.75">
      <c r="A14" s="14" t="s">
        <v>62</v>
      </c>
      <c r="B14" s="12"/>
      <c r="C14" s="12"/>
      <c r="D14" s="12">
        <v>55</v>
      </c>
      <c r="E14" s="12"/>
      <c r="F14" s="12"/>
      <c r="G14" s="12"/>
      <c r="H14" s="9">
        <f t="shared" si="2"/>
        <v>0</v>
      </c>
      <c r="I14" s="10">
        <f>SUM(feb!F14+mrt!K14+apr!L14+mei!M14+jun!K14+jul!K14+aug!K14+sep!L14+H14)</f>
        <v>28</v>
      </c>
      <c r="J14" s="18">
        <f t="shared" si="3"/>
        <v>55</v>
      </c>
      <c r="K14" s="22">
        <f>SUM(feb!H14+mrt!M14+apr!N14+mei!O14+jun!M14+jul!M14+aug!M14+sep!N14+J14)</f>
        <v>2827</v>
      </c>
    </row>
    <row r="15" spans="1:11" ht="12.75">
      <c r="A15" s="14" t="s">
        <v>8</v>
      </c>
      <c r="B15" s="12"/>
      <c r="C15" s="12"/>
      <c r="D15" s="12"/>
      <c r="E15" s="12"/>
      <c r="F15" s="12"/>
      <c r="G15" s="12">
        <v>47</v>
      </c>
      <c r="H15" s="9">
        <f t="shared" si="2"/>
        <v>1</v>
      </c>
      <c r="I15" s="10">
        <f>SUM(feb!F15+mrt!K15+apr!L15+mei!M15+jun!K15+jul!K15+aug!K15+sep!L15+H15)</f>
        <v>35</v>
      </c>
      <c r="J15" s="18">
        <f t="shared" si="3"/>
        <v>47</v>
      </c>
      <c r="K15" s="22">
        <f>SUM(feb!H15+mrt!M15+apr!N15+mei!O15+jun!M15+jul!M15+aug!M15+sep!N15+J15)</f>
        <v>2897</v>
      </c>
    </row>
    <row r="16" spans="1:11" ht="12.75">
      <c r="A16" s="14" t="s">
        <v>149</v>
      </c>
      <c r="B16" s="12"/>
      <c r="C16" s="12"/>
      <c r="D16" s="12"/>
      <c r="E16" s="12"/>
      <c r="F16" s="12"/>
      <c r="G16" s="12">
        <v>47</v>
      </c>
      <c r="H16" s="9">
        <f t="shared" si="2"/>
        <v>1</v>
      </c>
      <c r="I16" s="10">
        <f>SUM(feb!F16+mrt!K16+apr!L16+mei!M16+jun!K16+jul!K16+aug!K16+sep!L16+H16)</f>
        <v>4</v>
      </c>
      <c r="J16" s="18">
        <f t="shared" si="3"/>
        <v>47</v>
      </c>
      <c r="K16" s="22">
        <f>SUM(feb!H16+mrt!M16+apr!N16+mei!O16+jun!M16+jul!M16+aug!M16+sep!N16+J16)</f>
        <v>548</v>
      </c>
    </row>
    <row r="17" spans="1:11" ht="12.75">
      <c r="A17" s="14" t="s">
        <v>67</v>
      </c>
      <c r="B17" s="12"/>
      <c r="C17" s="12"/>
      <c r="D17" s="12">
        <v>97</v>
      </c>
      <c r="E17" s="12">
        <v>61</v>
      </c>
      <c r="F17" s="12"/>
      <c r="G17" s="12"/>
      <c r="H17" s="9">
        <v>2</v>
      </c>
      <c r="I17" s="10">
        <f>SUM(feb!F17+mrt!K17+apr!L17+mei!M17+jun!K17+jul!K17+aug!K17+sep!L17+H17)</f>
        <v>33</v>
      </c>
      <c r="J17" s="18">
        <f t="shared" si="3"/>
        <v>158</v>
      </c>
      <c r="K17" s="22">
        <f>SUM(feb!H17+mrt!M17+apr!N17+mei!O17+jun!M17+jul!M17+aug!M17+sep!N17+J17)</f>
        <v>5419</v>
      </c>
    </row>
    <row r="18" spans="1:11" ht="12.75">
      <c r="A18" s="14" t="s">
        <v>63</v>
      </c>
      <c r="B18" s="12"/>
      <c r="C18" s="12">
        <v>69</v>
      </c>
      <c r="D18" s="12"/>
      <c r="E18" s="12"/>
      <c r="F18" s="12"/>
      <c r="G18" s="12">
        <v>56</v>
      </c>
      <c r="H18" s="9">
        <f t="shared" si="2"/>
        <v>2</v>
      </c>
      <c r="I18" s="10">
        <f>SUM(feb!F18+mrt!K18+apr!L18+mei!M18+jun!K18+jul!K18+aug!K18+sep!L18+H18)</f>
        <v>31</v>
      </c>
      <c r="J18" s="18">
        <f t="shared" si="3"/>
        <v>125</v>
      </c>
      <c r="K18" s="22">
        <f>SUM(feb!H18+mrt!M18+apr!N18+mei!O18+jun!M18+jul!M18+aug!M18+sep!N18+J18)</f>
        <v>2511</v>
      </c>
    </row>
    <row r="19" spans="1:11" ht="12.75">
      <c r="A19" s="14" t="s">
        <v>76</v>
      </c>
      <c r="B19" s="12"/>
      <c r="C19" s="12">
        <v>69</v>
      </c>
      <c r="D19" s="12"/>
      <c r="E19" s="12"/>
      <c r="F19" s="12"/>
      <c r="G19" s="12">
        <v>56</v>
      </c>
      <c r="H19" s="9">
        <f t="shared" si="2"/>
        <v>2</v>
      </c>
      <c r="I19" s="10">
        <f>SUM(feb!F19+mrt!K19+apr!L19+mei!M19+jun!K19+jul!K19+aug!K19+sep!L19+H19)</f>
        <v>18</v>
      </c>
      <c r="J19" s="18">
        <f t="shared" si="3"/>
        <v>125</v>
      </c>
      <c r="K19" s="22">
        <f>SUM(feb!H19+mrt!M19+apr!N19+mei!O19+jun!M19+jul!M19+aug!M19+sep!N19+J19)</f>
        <v>2102</v>
      </c>
    </row>
    <row r="20" spans="1:11" ht="12.75">
      <c r="A20" s="41" t="s">
        <v>33</v>
      </c>
      <c r="B20" s="12"/>
      <c r="C20" s="12"/>
      <c r="D20" s="12"/>
      <c r="E20" s="12"/>
      <c r="F20" s="12"/>
      <c r="G20" s="12"/>
      <c r="H20" s="9">
        <f t="shared" si="2"/>
        <v>0</v>
      </c>
      <c r="I20" s="10">
        <f>SUM(feb!F20+mrt!K20+apr!L20+mei!M20+jun!K20+jul!K20+aug!K20+sep!L20+H20)</f>
        <v>0</v>
      </c>
      <c r="J20" s="18">
        <f t="shared" si="3"/>
        <v>0</v>
      </c>
      <c r="K20" s="22">
        <f>SUM(feb!H20+mrt!M20+apr!N20+mei!O20+jun!M20+jul!M20+aug!M20+sep!N20+J20)</f>
        <v>0</v>
      </c>
    </row>
    <row r="21" spans="1:11" ht="12.75">
      <c r="A21" s="14" t="s">
        <v>88</v>
      </c>
      <c r="B21" s="12"/>
      <c r="C21" s="12"/>
      <c r="D21" s="12"/>
      <c r="E21" s="12"/>
      <c r="F21" s="12"/>
      <c r="G21" s="12"/>
      <c r="H21" s="9">
        <f t="shared" si="2"/>
        <v>0</v>
      </c>
      <c r="I21" s="10">
        <f>SUM(feb!F21+mrt!K21+apr!L21+mei!M21+jun!K21+jul!K21+aug!K21+sep!L21+H21)</f>
        <v>1</v>
      </c>
      <c r="J21" s="18">
        <f t="shared" si="3"/>
        <v>0</v>
      </c>
      <c r="K21" s="22">
        <f>SUM(feb!H21+mrt!M21+apr!N21+mei!O21+jun!M21+jul!M21+aug!M21+sep!N21+J21)</f>
        <v>65</v>
      </c>
    </row>
    <row r="22" spans="1:11" ht="12.75">
      <c r="A22" s="14" t="s">
        <v>89</v>
      </c>
      <c r="B22" s="12"/>
      <c r="C22" s="12">
        <v>69</v>
      </c>
      <c r="D22" s="12"/>
      <c r="E22" s="12"/>
      <c r="F22" s="12"/>
      <c r="G22" s="12"/>
      <c r="H22" s="9">
        <f t="shared" si="2"/>
        <v>1</v>
      </c>
      <c r="I22" s="10">
        <f>SUM(feb!F22+mrt!K22+apr!L22+mei!M22+jun!K22+jul!K22+aug!K22+sep!L22+H22)</f>
        <v>7</v>
      </c>
      <c r="J22" s="18">
        <f t="shared" si="3"/>
        <v>69</v>
      </c>
      <c r="K22" s="22">
        <f>SUM(feb!H22+mrt!M22+apr!N22+mei!O22+jun!M22+jul!M22+aug!M22+sep!N22+J22)</f>
        <v>481</v>
      </c>
    </row>
    <row r="23" spans="1:11" ht="12.75">
      <c r="A23" s="14" t="s">
        <v>90</v>
      </c>
      <c r="B23" s="12"/>
      <c r="C23" s="12">
        <v>69</v>
      </c>
      <c r="D23" s="12"/>
      <c r="E23" s="12"/>
      <c r="F23" s="12"/>
      <c r="G23" s="12"/>
      <c r="H23" s="9">
        <f t="shared" si="2"/>
        <v>1</v>
      </c>
      <c r="I23" s="10">
        <f>SUM(feb!F23+mrt!K23+apr!L23+mei!M23+jun!K23+jul!K23+aug!K23+sep!L23+H23)</f>
        <v>6</v>
      </c>
      <c r="J23" s="18">
        <f t="shared" si="3"/>
        <v>69</v>
      </c>
      <c r="K23" s="22">
        <f>SUM(feb!H23+mrt!M23+apr!N23+mei!O23+jun!M23+jul!M23+aug!M23+sep!N23+J23)</f>
        <v>419</v>
      </c>
    </row>
    <row r="24" spans="1:11" ht="12.75">
      <c r="A24" s="14" t="s">
        <v>135</v>
      </c>
      <c r="B24" s="12"/>
      <c r="C24" s="12"/>
      <c r="D24" s="12"/>
      <c r="E24" s="12"/>
      <c r="F24" s="12"/>
      <c r="G24" s="12"/>
      <c r="H24" s="9">
        <f t="shared" si="2"/>
        <v>0</v>
      </c>
      <c r="I24" s="10">
        <f>SUM(feb!F24+mrt!K24+apr!L24+mei!M24+jun!K24+jul!K24+aug!K24+sep!L24+H24)</f>
        <v>9</v>
      </c>
      <c r="J24" s="18">
        <f t="shared" si="3"/>
        <v>0</v>
      </c>
      <c r="K24" s="22">
        <f>SUM(feb!H24+mrt!M24+apr!N24+mei!O24+jun!M24+jul!M24+aug!M24+sep!N24+J24)</f>
        <v>600</v>
      </c>
    </row>
    <row r="25" spans="1:11" ht="12.75">
      <c r="A25" s="14" t="s">
        <v>39</v>
      </c>
      <c r="B25" s="12"/>
      <c r="C25" s="12"/>
      <c r="D25" s="12"/>
      <c r="E25" s="12"/>
      <c r="F25" s="12"/>
      <c r="G25" s="12"/>
      <c r="H25" s="9">
        <f aca="true" t="shared" si="4" ref="H25:H93">COUNT(C25,E25,G25)</f>
        <v>0</v>
      </c>
      <c r="I25" s="10">
        <f>SUM(feb!F25+mrt!K25+apr!L25+mei!M25+jun!K25+jul!K25+aug!K25+sep!L25+H25)</f>
        <v>0</v>
      </c>
      <c r="J25" s="18">
        <f aca="true" t="shared" si="5" ref="J25:J93">SUM(B25:G25)</f>
        <v>0</v>
      </c>
      <c r="K25" s="22">
        <f>SUM(feb!H25+mrt!M25+apr!N25+mei!O25+jun!M25+jul!M25+aug!M25+sep!N25+J25)</f>
        <v>0</v>
      </c>
    </row>
    <row r="26" spans="1:11" ht="12.75">
      <c r="A26" s="14" t="s">
        <v>101</v>
      </c>
      <c r="B26" s="12"/>
      <c r="C26" s="12">
        <v>51</v>
      </c>
      <c r="D26" s="12"/>
      <c r="E26" s="12"/>
      <c r="F26" s="12"/>
      <c r="G26" s="12"/>
      <c r="H26" s="9">
        <f t="shared" si="4"/>
        <v>1</v>
      </c>
      <c r="I26" s="10">
        <f>SUM(feb!F26+mrt!K26+apr!L26+mei!M26+jun!K26+jul!K26+aug!K26+sep!L26+H26)</f>
        <v>32</v>
      </c>
      <c r="J26" s="18">
        <f t="shared" si="5"/>
        <v>51</v>
      </c>
      <c r="K26" s="22">
        <f>SUM(feb!H26+mrt!M26+apr!N26+mei!O26+jun!M26+jul!M26+aug!M26+sep!N26+J26)</f>
        <v>1646</v>
      </c>
    </row>
    <row r="27" spans="1:11" ht="12.75">
      <c r="A27" s="14" t="s">
        <v>150</v>
      </c>
      <c r="B27" s="12"/>
      <c r="C27" s="12"/>
      <c r="D27" s="12"/>
      <c r="E27" s="12"/>
      <c r="F27" s="12"/>
      <c r="G27" s="12"/>
      <c r="H27" s="9">
        <f t="shared" si="4"/>
        <v>0</v>
      </c>
      <c r="I27" s="10">
        <f>SUM(feb!F27+mrt!K27+apr!L27+mei!M27+jun!K27+jul!K27+aug!K27+sep!L27+H27)</f>
        <v>0</v>
      </c>
      <c r="J27" s="18">
        <f t="shared" si="5"/>
        <v>0</v>
      </c>
      <c r="K27" s="22">
        <f>SUM(feb!H27+mrt!M27+apr!N27+mei!O27+jun!M27+jul!M27+aug!M27+sep!N27+J27)</f>
        <v>0</v>
      </c>
    </row>
    <row r="28" spans="1:11" ht="12.75">
      <c r="A28" s="14" t="s">
        <v>9</v>
      </c>
      <c r="B28" s="12"/>
      <c r="C28" s="12"/>
      <c r="D28" s="12"/>
      <c r="E28" s="12"/>
      <c r="F28" s="12"/>
      <c r="G28" s="12"/>
      <c r="H28" s="9">
        <f t="shared" si="4"/>
        <v>0</v>
      </c>
      <c r="I28" s="10">
        <f>SUM(feb!F28+mrt!K28+apr!L28+mei!M28+jun!K28+jul!K28+aug!K28+sep!L28+H28)</f>
        <v>0</v>
      </c>
      <c r="J28" s="18">
        <f t="shared" si="5"/>
        <v>0</v>
      </c>
      <c r="K28" s="22">
        <f>SUM(feb!H28+mrt!M28+apr!N28+mei!O28+jun!M28+jul!M28+aug!M28+sep!N28+J28)</f>
        <v>0</v>
      </c>
    </row>
    <row r="29" spans="1:11" ht="12.75">
      <c r="A29" s="14" t="s">
        <v>111</v>
      </c>
      <c r="B29" s="12"/>
      <c r="C29" s="12"/>
      <c r="D29" s="12"/>
      <c r="E29" s="12"/>
      <c r="F29" s="12"/>
      <c r="G29" s="12"/>
      <c r="H29" s="9">
        <f t="shared" si="4"/>
        <v>0</v>
      </c>
      <c r="I29" s="10">
        <f>SUM(feb!F29+mrt!K29+apr!L29+mei!M29+jun!K29+jul!K29+aug!K29+sep!L29+H29)</f>
        <v>23</v>
      </c>
      <c r="J29" s="18">
        <f t="shared" si="5"/>
        <v>0</v>
      </c>
      <c r="K29" s="22">
        <f>SUM(feb!H29+mrt!M29+apr!N29+mei!O29+jun!M29+jul!M29+aug!M29+sep!N29+J29)</f>
        <v>2986</v>
      </c>
    </row>
    <row r="30" spans="1:11" ht="12.75">
      <c r="A30" s="14" t="s">
        <v>103</v>
      </c>
      <c r="B30" s="12"/>
      <c r="C30" s="12"/>
      <c r="D30" s="12"/>
      <c r="E30" s="12"/>
      <c r="F30" s="12"/>
      <c r="G30" s="12"/>
      <c r="H30" s="9">
        <f t="shared" si="4"/>
        <v>0</v>
      </c>
      <c r="I30" s="10">
        <f>SUM(feb!F30+mrt!K30+apr!L30+mei!M30+jun!K30+jul!K30+aug!K30+sep!L30+H30)</f>
        <v>5</v>
      </c>
      <c r="J30" s="18">
        <f t="shared" si="5"/>
        <v>0</v>
      </c>
      <c r="K30" s="22">
        <f>SUM(feb!H30+mrt!M30+apr!N30+mei!O30+jun!M30+jul!M30+aug!M30+sep!N30+J30)</f>
        <v>471</v>
      </c>
    </row>
    <row r="31" spans="1:11" ht="12.75">
      <c r="A31" s="14" t="s">
        <v>144</v>
      </c>
      <c r="B31" s="12"/>
      <c r="C31" s="12"/>
      <c r="D31" s="12"/>
      <c r="E31" s="12"/>
      <c r="F31" s="12"/>
      <c r="G31" s="12"/>
      <c r="H31" s="9">
        <f t="shared" si="4"/>
        <v>0</v>
      </c>
      <c r="I31" s="10">
        <f>SUM(feb!F31+mrt!K31+apr!L31+mei!M31+jun!K31+jul!K31+aug!K31+sep!L31+H31)</f>
        <v>5</v>
      </c>
      <c r="J31" s="18">
        <f t="shared" si="5"/>
        <v>0</v>
      </c>
      <c r="K31" s="22">
        <f>SUM(feb!H31+mrt!M31+apr!N31+mei!O31+jun!M31+jul!M31+aug!M31+sep!N31+J31)</f>
        <v>544</v>
      </c>
    </row>
    <row r="32" spans="1:11" ht="12.75">
      <c r="A32" s="14" t="s">
        <v>10</v>
      </c>
      <c r="B32" s="12"/>
      <c r="C32" s="12"/>
      <c r="D32" s="12">
        <v>97</v>
      </c>
      <c r="E32" s="12">
        <v>50</v>
      </c>
      <c r="F32" s="12"/>
      <c r="G32" s="12">
        <v>56</v>
      </c>
      <c r="H32" s="9">
        <v>3</v>
      </c>
      <c r="I32" s="10">
        <f>SUM(feb!F32+mrt!K32+apr!L32+mei!M32+jun!K32+jul!K32+aug!K32+sep!L32+H32)</f>
        <v>26</v>
      </c>
      <c r="J32" s="18">
        <f>SUM(B32:G32)</f>
        <v>203</v>
      </c>
      <c r="K32" s="22">
        <f>SUM(feb!H32+mrt!M32+apr!N32+mei!O32+jun!M32+jul!M32+aug!M32+sep!N32+J32)</f>
        <v>3175</v>
      </c>
    </row>
    <row r="33" spans="1:11" ht="12.75">
      <c r="A33" s="14" t="s">
        <v>154</v>
      </c>
      <c r="B33" s="12"/>
      <c r="C33" s="12"/>
      <c r="D33" s="12"/>
      <c r="E33" s="12"/>
      <c r="F33" s="12"/>
      <c r="G33" s="12">
        <v>47</v>
      </c>
      <c r="H33" s="9">
        <f>COUNT(C33,E33,G33)</f>
        <v>1</v>
      </c>
      <c r="I33" s="10">
        <f>SUM(feb!F33+mrt!K33+apr!L33+mei!M33+jun!K33+jul!K33+aug!K33+sep!L33+H33)</f>
        <v>17</v>
      </c>
      <c r="J33" s="18">
        <f>SUM(B33:G33)</f>
        <v>47</v>
      </c>
      <c r="K33" s="22">
        <f>SUM(feb!H33+mrt!M33+apr!N33+mei!O33+jun!M33+jul!M33+aug!M33+sep!N33+J33)</f>
        <v>880</v>
      </c>
    </row>
    <row r="34" spans="1:11" ht="12.75">
      <c r="A34" s="14" t="s">
        <v>161</v>
      </c>
      <c r="B34" s="12"/>
      <c r="C34" s="12"/>
      <c r="D34" s="12"/>
      <c r="E34" s="12"/>
      <c r="F34" s="12"/>
      <c r="G34" s="12"/>
      <c r="H34" s="9">
        <f>COUNT(C34,E34,G34)</f>
        <v>0</v>
      </c>
      <c r="I34" s="10">
        <f>SUM(feb!F34+mrt!K34+apr!L34+mei!M34+jun!K34+jul!K34+aug!K34+sep!L34+H34)</f>
        <v>2</v>
      </c>
      <c r="J34" s="18">
        <f>SUM(B34:G34)</f>
        <v>0</v>
      </c>
      <c r="K34" s="22">
        <f>SUM(feb!H34+mrt!M34+apr!N34+mei!O34+jun!M34+jul!M34+aug!M34+sep!N34+J34)</f>
        <v>224</v>
      </c>
    </row>
    <row r="35" spans="1:11" ht="12.75">
      <c r="A35" s="14" t="s">
        <v>36</v>
      </c>
      <c r="B35" s="12"/>
      <c r="C35" s="12"/>
      <c r="D35" s="12"/>
      <c r="E35" s="12"/>
      <c r="F35" s="12"/>
      <c r="G35" s="12"/>
      <c r="H35" s="9">
        <f>COUNT(C35,E35,G35)</f>
        <v>0</v>
      </c>
      <c r="I35" s="10">
        <f>SUM(feb!F35+mrt!K35+apr!L35+mei!M35+jun!K35+jul!K35+aug!K35+sep!L35+H35)</f>
        <v>10</v>
      </c>
      <c r="J35" s="18">
        <f>SUM(B35:G35)</f>
        <v>0</v>
      </c>
      <c r="K35" s="22">
        <f>SUM(feb!H35+mrt!M35+apr!N35+mei!O35+jun!M35+jul!M35+aug!M35+sep!N35+J35)</f>
        <v>1281</v>
      </c>
    </row>
    <row r="36" spans="1:11" ht="12.75">
      <c r="A36" s="14" t="s">
        <v>104</v>
      </c>
      <c r="B36" s="12"/>
      <c r="C36" s="12"/>
      <c r="D36" s="12"/>
      <c r="E36" s="12"/>
      <c r="F36" s="12"/>
      <c r="G36" s="12"/>
      <c r="H36" s="9">
        <f t="shared" si="4"/>
        <v>0</v>
      </c>
      <c r="I36" s="10">
        <f>SUM(feb!F36+mrt!K36+apr!L36+mei!M36+jun!K36+jul!K36+aug!K36+sep!L36+H36)</f>
        <v>1</v>
      </c>
      <c r="J36" s="18">
        <f t="shared" si="5"/>
        <v>0</v>
      </c>
      <c r="K36" s="22">
        <f>SUM(feb!H36+mrt!M36+apr!N36+mei!O36+jun!M36+jul!M36+aug!M36+sep!N36+J36)</f>
        <v>63</v>
      </c>
    </row>
    <row r="37" spans="1:11" ht="12.75">
      <c r="A37" s="14" t="s">
        <v>60</v>
      </c>
      <c r="B37" s="12"/>
      <c r="C37" s="12"/>
      <c r="D37" s="12"/>
      <c r="E37" s="12">
        <v>61</v>
      </c>
      <c r="F37" s="12"/>
      <c r="G37" s="12">
        <v>56</v>
      </c>
      <c r="H37" s="9">
        <f t="shared" si="4"/>
        <v>2</v>
      </c>
      <c r="I37" s="10">
        <f>SUM(feb!F37+mrt!K37+apr!L37+mei!M37+jun!K37+jul!K37+aug!K37+sep!L37+H37)</f>
        <v>24</v>
      </c>
      <c r="J37" s="18">
        <f t="shared" si="5"/>
        <v>117</v>
      </c>
      <c r="K37" s="22">
        <f>SUM(feb!H37+mrt!M37+apr!N37+mei!O37+jun!M37+jul!M37+aug!M37+sep!N37+J37)</f>
        <v>1955</v>
      </c>
    </row>
    <row r="38" spans="1:11" ht="12.75">
      <c r="A38" s="14" t="s">
        <v>105</v>
      </c>
      <c r="B38" s="12"/>
      <c r="C38" s="12">
        <v>60</v>
      </c>
      <c r="D38" s="12"/>
      <c r="E38" s="12">
        <v>50</v>
      </c>
      <c r="F38" s="12"/>
      <c r="G38" s="12">
        <v>47</v>
      </c>
      <c r="H38" s="9">
        <f t="shared" si="4"/>
        <v>3</v>
      </c>
      <c r="I38" s="10">
        <f>SUM(feb!F38+mrt!K38+apr!L38+mei!M38+jun!K38+jul!K38+aug!K38+sep!L38+H38)</f>
        <v>25</v>
      </c>
      <c r="J38" s="18">
        <f t="shared" si="5"/>
        <v>157</v>
      </c>
      <c r="K38" s="22">
        <f>SUM(feb!H38+mrt!M38+apr!N38+mei!O38+jun!M38+jul!M38+aug!M38+sep!N38+J38)</f>
        <v>2469</v>
      </c>
    </row>
    <row r="39" spans="1:11" ht="12.75">
      <c r="A39" s="14" t="s">
        <v>11</v>
      </c>
      <c r="B39" s="12"/>
      <c r="C39" s="12">
        <v>69</v>
      </c>
      <c r="D39" s="12"/>
      <c r="E39" s="12">
        <v>61</v>
      </c>
      <c r="F39" s="12"/>
      <c r="G39" s="12">
        <v>56</v>
      </c>
      <c r="H39" s="9">
        <f t="shared" si="4"/>
        <v>3</v>
      </c>
      <c r="I39" s="10">
        <f>SUM(feb!F39+mrt!K39+apr!L39+mei!M39+jun!K39+jul!K39+aug!K39+sep!L39+H39)</f>
        <v>39</v>
      </c>
      <c r="J39" s="18">
        <f t="shared" si="5"/>
        <v>186</v>
      </c>
      <c r="K39" s="22">
        <f>SUM(feb!H39+mrt!M39+apr!N39+mei!O39+jun!M39+jul!M39+aug!M39+sep!N39+J39)</f>
        <v>4184</v>
      </c>
    </row>
    <row r="40" spans="1:11" ht="12.75">
      <c r="A40" s="14" t="s">
        <v>12</v>
      </c>
      <c r="B40" s="12"/>
      <c r="C40" s="12">
        <v>51</v>
      </c>
      <c r="D40" s="12">
        <v>55</v>
      </c>
      <c r="E40" s="12">
        <v>42</v>
      </c>
      <c r="F40" s="12">
        <v>61</v>
      </c>
      <c r="G40" s="12"/>
      <c r="H40" s="9">
        <v>3</v>
      </c>
      <c r="I40" s="10">
        <f>SUM(feb!F40+mrt!K40+apr!L40+mei!M40+jun!K40+jul!K40+aug!K40+sep!L40+H40)</f>
        <v>39</v>
      </c>
      <c r="J40" s="18">
        <f t="shared" si="5"/>
        <v>209</v>
      </c>
      <c r="K40" s="22">
        <f>SUM(feb!H40+mrt!M40+apr!N40+mei!O40+jun!M40+jul!M40+aug!M40+sep!N40+J40)</f>
        <v>3249</v>
      </c>
    </row>
    <row r="41" spans="1:11" ht="12.75">
      <c r="A41" s="14" t="s">
        <v>84</v>
      </c>
      <c r="B41" s="12"/>
      <c r="C41" s="12"/>
      <c r="D41" s="12"/>
      <c r="E41" s="12"/>
      <c r="F41" s="12"/>
      <c r="G41" s="12"/>
      <c r="H41" s="9">
        <f t="shared" si="4"/>
        <v>0</v>
      </c>
      <c r="I41" s="10">
        <f>SUM(feb!F41+mrt!K41+apr!L41+mei!M41+jun!K41+jul!K41+aug!K41+sep!L41+H41)</f>
        <v>26</v>
      </c>
      <c r="J41" s="18">
        <f t="shared" si="5"/>
        <v>0</v>
      </c>
      <c r="K41" s="22">
        <f>SUM(feb!H41+mrt!M41+apr!N41+mei!O41+jun!M41+jul!M41+aug!M41+sep!N41+J41)</f>
        <v>1721</v>
      </c>
    </row>
    <row r="42" spans="1:11" ht="12.75">
      <c r="A42" s="38" t="s">
        <v>119</v>
      </c>
      <c r="B42" s="12"/>
      <c r="C42" s="12"/>
      <c r="D42" s="12"/>
      <c r="E42" s="12"/>
      <c r="F42" s="12"/>
      <c r="G42" s="12"/>
      <c r="H42" s="9">
        <f t="shared" si="4"/>
        <v>0</v>
      </c>
      <c r="I42" s="10">
        <f>SUM(feb!F42+mrt!K42+apr!L42+mei!M42+jun!K42+jul!K42+aug!K42+sep!L42+H42)</f>
        <v>0</v>
      </c>
      <c r="J42" s="18">
        <f t="shared" si="5"/>
        <v>0</v>
      </c>
      <c r="K42" s="22">
        <f>SUM(feb!H42+mrt!M42+apr!N42+mei!O42+jun!M42+jul!M42+aug!M42+sep!N42+J42)</f>
        <v>0</v>
      </c>
    </row>
    <row r="43" spans="1:11" ht="12.75">
      <c r="A43" s="14" t="s">
        <v>38</v>
      </c>
      <c r="B43" s="12"/>
      <c r="C43" s="12"/>
      <c r="D43" s="12"/>
      <c r="E43" s="12"/>
      <c r="F43" s="12"/>
      <c r="G43" s="12"/>
      <c r="H43" s="9">
        <f t="shared" si="4"/>
        <v>0</v>
      </c>
      <c r="I43" s="10">
        <f>SUM(feb!F43+mrt!K43+apr!L43+mei!M43+jun!K43+jul!K43+aug!K43+sep!L43+H43)</f>
        <v>0</v>
      </c>
      <c r="J43" s="18">
        <f t="shared" si="5"/>
        <v>0</v>
      </c>
      <c r="K43" s="22">
        <f>SUM(feb!H43+mrt!M43+apr!N43+mei!O43+jun!M43+jul!M43+aug!M43+sep!N43+J43)</f>
        <v>0</v>
      </c>
    </row>
    <row r="44" spans="1:11" ht="12.75">
      <c r="A44" s="14" t="s">
        <v>13</v>
      </c>
      <c r="B44" s="12"/>
      <c r="C44" s="12">
        <v>69</v>
      </c>
      <c r="D44" s="12">
        <v>97</v>
      </c>
      <c r="E44" s="12">
        <v>61</v>
      </c>
      <c r="F44" s="12">
        <v>91</v>
      </c>
      <c r="G44" s="12">
        <v>56</v>
      </c>
      <c r="H44" s="9">
        <f t="shared" si="4"/>
        <v>3</v>
      </c>
      <c r="I44" s="10">
        <f>SUM(feb!F44+mrt!K44+apr!L44+mei!M44+jun!K44+jul!K44+aug!K44+sep!L44+H44)</f>
        <v>39</v>
      </c>
      <c r="J44" s="18">
        <f t="shared" si="5"/>
        <v>374</v>
      </c>
      <c r="K44" s="22">
        <f>SUM(feb!H44+mrt!M44+apr!N44+mei!O44+jun!M44+jul!M44+aug!M44+sep!N44+J44)</f>
        <v>6404</v>
      </c>
    </row>
    <row r="45" spans="1:11" ht="12.75">
      <c r="A45" s="38" t="s">
        <v>106</v>
      </c>
      <c r="B45" s="12"/>
      <c r="C45" s="12"/>
      <c r="D45" s="12"/>
      <c r="E45" s="12"/>
      <c r="F45" s="12"/>
      <c r="G45" s="12"/>
      <c r="H45" s="9">
        <f t="shared" si="4"/>
        <v>0</v>
      </c>
      <c r="I45" s="10">
        <f>SUM(feb!F45+mrt!K45+apr!L45+mei!M45+jun!K45+jul!K45+aug!K45+sep!L45+H45)</f>
        <v>0</v>
      </c>
      <c r="J45" s="18">
        <f t="shared" si="5"/>
        <v>0</v>
      </c>
      <c r="K45" s="22">
        <f>SUM(feb!H45+mrt!M45+apr!N45+mei!O45+jun!M45+jul!M45+aug!M45+sep!N45+J45)</f>
        <v>0</v>
      </c>
    </row>
    <row r="46" spans="1:11" ht="12.75">
      <c r="A46" s="38" t="s">
        <v>136</v>
      </c>
      <c r="B46" s="12"/>
      <c r="C46" s="12">
        <v>69</v>
      </c>
      <c r="D46" s="12"/>
      <c r="E46" s="12"/>
      <c r="F46" s="12"/>
      <c r="G46" s="12">
        <v>56</v>
      </c>
      <c r="H46" s="9">
        <f t="shared" si="4"/>
        <v>2</v>
      </c>
      <c r="I46" s="10">
        <f>SUM(feb!F46+mrt!K46+apr!L46+mei!M46+jun!K46+jul!K46+aug!K46+sep!L46+H46)</f>
        <v>23</v>
      </c>
      <c r="J46" s="18">
        <f t="shared" si="5"/>
        <v>125</v>
      </c>
      <c r="K46" s="22">
        <f>SUM(feb!H46+mrt!M46+apr!N46+mei!O46+jun!M46+jul!M46+aug!M46+sep!N46+J46)</f>
        <v>2001</v>
      </c>
    </row>
    <row r="47" spans="1:11" ht="12.75">
      <c r="A47" s="14" t="s">
        <v>94</v>
      </c>
      <c r="B47" s="12"/>
      <c r="C47" s="12"/>
      <c r="D47" s="12"/>
      <c r="E47" s="12"/>
      <c r="F47" s="12"/>
      <c r="G47" s="12"/>
      <c r="H47" s="9">
        <f t="shared" si="4"/>
        <v>0</v>
      </c>
      <c r="I47" s="10">
        <f>SUM(feb!F47+mrt!K47+apr!L47+mei!M47+jun!K47+jul!K47+aug!K47+sep!L47+H47)</f>
        <v>0</v>
      </c>
      <c r="J47" s="18">
        <f t="shared" si="5"/>
        <v>0</v>
      </c>
      <c r="K47" s="22">
        <f>SUM(feb!H47+mrt!M47+apr!N47+mei!O47+jun!M47+jul!M47+aug!M47+sep!N47+J47)</f>
        <v>0</v>
      </c>
    </row>
    <row r="48" spans="1:11" ht="12.75">
      <c r="A48" s="38" t="s">
        <v>112</v>
      </c>
      <c r="B48" s="12"/>
      <c r="C48" s="12"/>
      <c r="D48" s="12"/>
      <c r="E48" s="12"/>
      <c r="F48" s="12"/>
      <c r="G48" s="12"/>
      <c r="H48" s="9">
        <f t="shared" si="4"/>
        <v>0</v>
      </c>
      <c r="I48" s="10">
        <f>SUM(feb!F48+mrt!K48+apr!L48+mei!M48+jun!K48+jul!K48+aug!K48+sep!L48+H48)</f>
        <v>0</v>
      </c>
      <c r="J48" s="18">
        <f t="shared" si="5"/>
        <v>0</v>
      </c>
      <c r="K48" s="22">
        <f>SUM(feb!H48+mrt!M48+apr!N48+mei!O48+jun!M48+jul!M48+aug!M48+sep!N48+J48)</f>
        <v>0</v>
      </c>
    </row>
    <row r="49" spans="1:11" ht="12.75">
      <c r="A49" s="38" t="s">
        <v>162</v>
      </c>
      <c r="B49" s="12"/>
      <c r="C49" s="12">
        <v>69</v>
      </c>
      <c r="D49" s="12"/>
      <c r="E49" s="12"/>
      <c r="F49" s="12"/>
      <c r="G49" s="12">
        <v>56</v>
      </c>
      <c r="H49" s="9">
        <f>COUNT(C49,E49,G49)</f>
        <v>2</v>
      </c>
      <c r="I49" s="10">
        <f>SUM(feb!F49+mrt!K49+apr!L49+mei!M49+jun!K49+jul!K49+aug!K49+sep!L49+H49)</f>
        <v>9</v>
      </c>
      <c r="J49" s="18">
        <f>SUM(B49:G49)</f>
        <v>125</v>
      </c>
      <c r="K49" s="22">
        <f>SUM(feb!H49+mrt!M49+apr!N49+mei!O49+jun!M49+jul!M49+aug!M49+sep!N49+J49)</f>
        <v>762</v>
      </c>
    </row>
    <row r="50" spans="1:11" ht="12.75">
      <c r="A50" s="14" t="s">
        <v>14</v>
      </c>
      <c r="B50" s="12"/>
      <c r="C50" s="12"/>
      <c r="D50" s="12"/>
      <c r="E50" s="12"/>
      <c r="F50" s="12"/>
      <c r="G50" s="12"/>
      <c r="H50" s="9">
        <f t="shared" si="4"/>
        <v>0</v>
      </c>
      <c r="I50" s="10">
        <f>SUM(feb!F50+mrt!K50+apr!L50+mei!M50+jun!K50+jul!K50+aug!K50+sep!L50+H50)</f>
        <v>15</v>
      </c>
      <c r="J50" s="18">
        <f t="shared" si="5"/>
        <v>0</v>
      </c>
      <c r="K50" s="22">
        <f>SUM(feb!H50+mrt!M50+apr!N50+mei!O50+jun!M50+jul!M50+aug!M50+sep!N50+J50)</f>
        <v>2314</v>
      </c>
    </row>
    <row r="51" spans="1:11" ht="12.75">
      <c r="A51" s="14" t="s">
        <v>126</v>
      </c>
      <c r="B51" s="12"/>
      <c r="C51" s="12"/>
      <c r="D51" s="12"/>
      <c r="E51" s="12"/>
      <c r="F51" s="12"/>
      <c r="G51" s="12">
        <v>47</v>
      </c>
      <c r="H51" s="9">
        <f t="shared" si="4"/>
        <v>1</v>
      </c>
      <c r="I51" s="10">
        <f>SUM(feb!F51+mrt!K51+apr!L51+mei!M51+jun!K51+jul!K51+aug!K51+sep!L51+H51)</f>
        <v>28</v>
      </c>
      <c r="J51" s="18">
        <f t="shared" si="5"/>
        <v>47</v>
      </c>
      <c r="K51" s="22">
        <f>SUM(feb!H51+mrt!M51+apr!N51+mei!O51+jun!M51+jul!M51+aug!M51+sep!N51+J51)</f>
        <v>1453</v>
      </c>
    </row>
    <row r="52" spans="1:11" ht="12.75">
      <c r="A52" s="14" t="s">
        <v>123</v>
      </c>
      <c r="B52" s="12"/>
      <c r="C52" s="12">
        <v>51</v>
      </c>
      <c r="D52" s="12"/>
      <c r="E52" s="12"/>
      <c r="F52" s="12"/>
      <c r="G52" s="12">
        <v>47</v>
      </c>
      <c r="H52" s="9">
        <f t="shared" si="4"/>
        <v>2</v>
      </c>
      <c r="I52" s="10">
        <f>SUM(feb!F52+mrt!K52+apr!L52+mei!M52+jun!K52+jul!K52+aug!K52+sep!L52+H52)</f>
        <v>23</v>
      </c>
      <c r="J52" s="18">
        <f t="shared" si="5"/>
        <v>98</v>
      </c>
      <c r="K52" s="22">
        <f>SUM(feb!H52+mrt!M52+apr!N52+mei!O52+jun!M52+jul!M52+aug!M52+sep!N52+J52)</f>
        <v>1182</v>
      </c>
    </row>
    <row r="53" spans="1:11" ht="12.75">
      <c r="A53" s="14" t="s">
        <v>15</v>
      </c>
      <c r="B53" s="12"/>
      <c r="C53" s="12"/>
      <c r="D53" s="12"/>
      <c r="E53" s="12"/>
      <c r="F53" s="12"/>
      <c r="G53" s="12"/>
      <c r="H53" s="9">
        <f t="shared" si="4"/>
        <v>0</v>
      </c>
      <c r="I53" s="10">
        <f>SUM(feb!F53+mrt!K53+apr!L53+mei!M53+jun!K53+jul!K53+aug!K53+sep!L53+H53)</f>
        <v>20</v>
      </c>
      <c r="J53" s="18">
        <f t="shared" si="5"/>
        <v>0</v>
      </c>
      <c r="K53" s="22">
        <f>SUM(feb!H53+mrt!M53+apr!N53+mei!O53+jun!M53+jul!M53+aug!M53+sep!N53+J53)</f>
        <v>1995</v>
      </c>
    </row>
    <row r="54" spans="1:11" ht="12.75">
      <c r="A54" s="14" t="s">
        <v>79</v>
      </c>
      <c r="B54" s="12"/>
      <c r="C54" s="12"/>
      <c r="D54" s="12"/>
      <c r="E54" s="12"/>
      <c r="F54" s="12"/>
      <c r="G54" s="12"/>
      <c r="H54" s="9">
        <f t="shared" si="4"/>
        <v>0</v>
      </c>
      <c r="I54" s="10">
        <f>SUM(feb!F54+mrt!K54+apr!L54+mei!M54+jun!K54+jul!K54+aug!K54+sep!L54+H54)</f>
        <v>23</v>
      </c>
      <c r="J54" s="18">
        <f t="shared" si="5"/>
        <v>0</v>
      </c>
      <c r="K54" s="22">
        <f>SUM(feb!H54+mrt!M54+apr!N54+mei!O54+jun!M54+jul!M54+aug!M54+sep!N54+J54)</f>
        <v>4111</v>
      </c>
    </row>
    <row r="55" spans="1:11" ht="12.75">
      <c r="A55" s="14" t="s">
        <v>68</v>
      </c>
      <c r="B55" s="12"/>
      <c r="C55" s="12"/>
      <c r="D55" s="12"/>
      <c r="E55" s="12"/>
      <c r="F55" s="12"/>
      <c r="G55" s="12"/>
      <c r="H55" s="9">
        <f t="shared" si="4"/>
        <v>0</v>
      </c>
      <c r="I55" s="10">
        <f>SUM(feb!F55+mrt!K55+apr!L55+mei!M55+jun!K55+jul!K55+aug!K55+sep!L55+H55)</f>
        <v>10</v>
      </c>
      <c r="J55" s="18">
        <f t="shared" si="5"/>
        <v>0</v>
      </c>
      <c r="K55" s="22">
        <f>SUM(feb!H55+mrt!M55+apr!N55+mei!O55+jun!M55+jul!M55+aug!M55+sep!N55+J55)</f>
        <v>921</v>
      </c>
    </row>
    <row r="56" spans="1:11" ht="12.75">
      <c r="A56" s="14" t="s">
        <v>73</v>
      </c>
      <c r="B56" s="12"/>
      <c r="C56" s="12">
        <v>51</v>
      </c>
      <c r="D56" s="12">
        <v>55</v>
      </c>
      <c r="E56" s="12"/>
      <c r="F56" s="12">
        <v>61</v>
      </c>
      <c r="G56" s="12">
        <v>47</v>
      </c>
      <c r="H56" s="9">
        <v>3</v>
      </c>
      <c r="I56" s="10">
        <f>SUM(feb!F56+mrt!K56+apr!L56+mei!M56+jun!K56+jul!K56+aug!K56+sep!L56+H56)</f>
        <v>25</v>
      </c>
      <c r="J56" s="18">
        <f t="shared" si="5"/>
        <v>214</v>
      </c>
      <c r="K56" s="22">
        <f>SUM(feb!H56+mrt!M56+apr!N56+mei!O56+jun!M56+jul!M56+aug!M56+sep!N56+J56)</f>
        <v>2683</v>
      </c>
    </row>
    <row r="57" spans="1:11" ht="12.75">
      <c r="A57" s="14" t="s">
        <v>137</v>
      </c>
      <c r="B57" s="12"/>
      <c r="C57" s="12">
        <v>69</v>
      </c>
      <c r="D57" s="12"/>
      <c r="E57" s="12"/>
      <c r="F57" s="12"/>
      <c r="G57" s="12">
        <v>56</v>
      </c>
      <c r="H57" s="9">
        <f t="shared" si="4"/>
        <v>2</v>
      </c>
      <c r="I57" s="10">
        <f>SUM(feb!F57+mrt!K57+apr!L57+mei!M57+jun!K57+jul!K57+aug!K57+sep!L57+H57)</f>
        <v>18</v>
      </c>
      <c r="J57" s="18">
        <f t="shared" si="5"/>
        <v>125</v>
      </c>
      <c r="K57" s="22">
        <f>SUM(feb!H57+mrt!M57+apr!N57+mei!O57+jun!M57+jul!M57+aug!M57+sep!N57+J57)</f>
        <v>1616</v>
      </c>
    </row>
    <row r="58" spans="1:11" ht="12.75">
      <c r="A58" s="14" t="s">
        <v>107</v>
      </c>
      <c r="B58" s="12"/>
      <c r="C58" s="12"/>
      <c r="D58" s="12"/>
      <c r="E58" s="12"/>
      <c r="F58" s="12"/>
      <c r="G58" s="12"/>
      <c r="H58" s="9">
        <f t="shared" si="4"/>
        <v>0</v>
      </c>
      <c r="I58" s="10">
        <f>SUM(feb!F58+mrt!K58+apr!L58+mei!M58+jun!K58+jul!K58+aug!K58+sep!L58+H58)</f>
        <v>3</v>
      </c>
      <c r="J58" s="18">
        <f t="shared" si="5"/>
        <v>0</v>
      </c>
      <c r="K58" s="22">
        <f>SUM(feb!H58+mrt!M58+apr!N58+mei!O58+jun!M58+jul!M58+aug!M58+sep!N58+J58)</f>
        <v>275</v>
      </c>
    </row>
    <row r="59" spans="1:11" ht="12.75">
      <c r="A59" s="14" t="s">
        <v>35</v>
      </c>
      <c r="B59" s="12"/>
      <c r="C59" s="12"/>
      <c r="D59" s="12"/>
      <c r="E59" s="12"/>
      <c r="F59" s="12"/>
      <c r="G59" s="12"/>
      <c r="H59" s="9">
        <f t="shared" si="4"/>
        <v>0</v>
      </c>
      <c r="I59" s="10">
        <f>SUM(feb!F59+mrt!K59+apr!L59+mei!M59+jun!K59+jul!K59+aug!K59+sep!L59+H59)</f>
        <v>20</v>
      </c>
      <c r="J59" s="18">
        <f t="shared" si="5"/>
        <v>0</v>
      </c>
      <c r="K59" s="22">
        <f>SUM(feb!H59+mrt!M59+apr!N59+mei!O59+jun!M59+jul!M59+aug!M59+sep!N59+J59)</f>
        <v>1982</v>
      </c>
    </row>
    <row r="60" spans="1:11" ht="12.75">
      <c r="A60" s="14" t="s">
        <v>78</v>
      </c>
      <c r="B60" s="12"/>
      <c r="C60" s="12"/>
      <c r="D60" s="12"/>
      <c r="E60" s="12"/>
      <c r="F60" s="12"/>
      <c r="G60" s="12"/>
      <c r="H60" s="9">
        <f t="shared" si="4"/>
        <v>0</v>
      </c>
      <c r="I60" s="10">
        <f>SUM(feb!F60+mrt!K60+apr!L60+mei!M60+jun!K60+jul!K60+aug!K60+sep!L60+H60)</f>
        <v>21</v>
      </c>
      <c r="J60" s="18">
        <f t="shared" si="5"/>
        <v>0</v>
      </c>
      <c r="K60" s="22">
        <f>SUM(feb!H60+mrt!M60+apr!N60+mei!O60+jun!M60+jul!M60+aug!M60+sep!N60+J60)</f>
        <v>2176</v>
      </c>
    </row>
    <row r="61" spans="1:11" ht="12.75">
      <c r="A61" s="14" t="s">
        <v>98</v>
      </c>
      <c r="B61" s="12"/>
      <c r="C61" s="12"/>
      <c r="D61" s="12"/>
      <c r="E61" s="12"/>
      <c r="F61" s="12"/>
      <c r="G61" s="12"/>
      <c r="H61" s="9">
        <f t="shared" si="4"/>
        <v>0</v>
      </c>
      <c r="I61" s="10">
        <f>SUM(feb!F61+mrt!K61+apr!L61+mei!M61+jun!K61+jul!K61+aug!K61+sep!L61+H61)</f>
        <v>0</v>
      </c>
      <c r="J61" s="18">
        <f t="shared" si="5"/>
        <v>0</v>
      </c>
      <c r="K61" s="22">
        <f>SUM(feb!H61+mrt!M61+apr!N61+mei!O61+jun!M61+jul!M61+aug!M61+sep!N61+J61)</f>
        <v>0</v>
      </c>
    </row>
    <row r="62" spans="1:11" ht="12.75">
      <c r="A62" s="14" t="s">
        <v>16</v>
      </c>
      <c r="B62" s="12"/>
      <c r="C62" s="12"/>
      <c r="D62" s="12"/>
      <c r="E62" s="12"/>
      <c r="F62" s="12"/>
      <c r="G62" s="12"/>
      <c r="H62" s="9">
        <f t="shared" si="4"/>
        <v>0</v>
      </c>
      <c r="I62" s="10">
        <f>SUM(feb!F62+mrt!K62+apr!L62+mei!M62+jun!K62+jul!K62+aug!K62+sep!L62+H62)</f>
        <v>7</v>
      </c>
      <c r="J62" s="18">
        <f t="shared" si="5"/>
        <v>0</v>
      </c>
      <c r="K62" s="22">
        <f>SUM(feb!H62+mrt!M62+apr!N62+mei!O62+jun!M62+jul!M62+aug!M62+sep!N62+J62)</f>
        <v>360</v>
      </c>
    </row>
    <row r="63" spans="1:11" ht="12.75">
      <c r="A63" s="14" t="s">
        <v>125</v>
      </c>
      <c r="B63" s="12"/>
      <c r="C63" s="12">
        <v>60</v>
      </c>
      <c r="D63" s="12">
        <v>55</v>
      </c>
      <c r="E63" s="12">
        <v>50</v>
      </c>
      <c r="F63" s="12"/>
      <c r="G63" s="12">
        <v>47</v>
      </c>
      <c r="H63" s="9">
        <v>3</v>
      </c>
      <c r="I63" s="10">
        <f>SUM(feb!F63+mrt!K63+apr!L63+mei!M63+jun!K63+jul!K63+aug!K63+sep!L63+H63)</f>
        <v>34</v>
      </c>
      <c r="J63" s="18">
        <f t="shared" si="5"/>
        <v>212</v>
      </c>
      <c r="K63" s="22">
        <f>SUM(feb!H63+mrt!M63+apr!N63+mei!O63+jun!M63+jul!M63+aug!M63+sep!N63+J63)</f>
        <v>3997</v>
      </c>
    </row>
    <row r="64" spans="1:11" ht="12.75">
      <c r="A64" s="14" t="s">
        <v>17</v>
      </c>
      <c r="B64" s="12"/>
      <c r="C64" s="12">
        <v>69</v>
      </c>
      <c r="D64" s="12"/>
      <c r="E64" s="12">
        <v>61</v>
      </c>
      <c r="F64" s="12"/>
      <c r="G64" s="12">
        <v>56</v>
      </c>
      <c r="H64" s="9">
        <f t="shared" si="4"/>
        <v>3</v>
      </c>
      <c r="I64" s="10">
        <f>SUM(feb!F64+mrt!K64+apr!L64+mei!M64+jun!K64+jul!K64+aug!K64+sep!L64+H64)</f>
        <v>37</v>
      </c>
      <c r="J64" s="18">
        <f t="shared" si="5"/>
        <v>186</v>
      </c>
      <c r="K64" s="22">
        <f>SUM(feb!H64+mrt!M64+apr!N64+mei!O64+jun!M64+jul!M64+aug!M64+sep!N64+J64)</f>
        <v>4269</v>
      </c>
    </row>
    <row r="65" spans="1:11" ht="12.75">
      <c r="A65" s="14" t="s">
        <v>77</v>
      </c>
      <c r="B65" s="12"/>
      <c r="C65" s="12"/>
      <c r="D65" s="12"/>
      <c r="E65" s="12">
        <v>42</v>
      </c>
      <c r="F65" s="12">
        <v>61</v>
      </c>
      <c r="G65" s="12">
        <v>47</v>
      </c>
      <c r="H65" s="9">
        <v>3</v>
      </c>
      <c r="I65" s="10">
        <f>SUM(feb!F65+mrt!K65+apr!L65+mei!M65+jun!K65+jul!K65+aug!K65+sep!L65+H65)</f>
        <v>34</v>
      </c>
      <c r="J65" s="18">
        <f t="shared" si="5"/>
        <v>150</v>
      </c>
      <c r="K65" s="22">
        <f>SUM(feb!H65+mrt!M65+apr!N65+mei!O65+jun!M65+jul!M65+aug!M65+sep!N65+J65)</f>
        <v>3265</v>
      </c>
    </row>
    <row r="66" spans="1:11" ht="12.75">
      <c r="A66" s="14" t="s">
        <v>18</v>
      </c>
      <c r="B66" s="12"/>
      <c r="C66" s="12">
        <v>60</v>
      </c>
      <c r="D66" s="12"/>
      <c r="E66" s="12"/>
      <c r="F66" s="12"/>
      <c r="G66" s="12">
        <v>47</v>
      </c>
      <c r="H66" s="9">
        <f t="shared" si="4"/>
        <v>2</v>
      </c>
      <c r="I66" s="10">
        <f>SUM(feb!F66+mrt!K66+apr!L66+mei!M66+jun!K66+jul!K66+aug!K66+sep!L66+H66)</f>
        <v>22</v>
      </c>
      <c r="J66" s="18">
        <f t="shared" si="5"/>
        <v>107</v>
      </c>
      <c r="K66" s="22">
        <f>SUM(feb!H66+mrt!M66+apr!N66+mei!O66+jun!M66+jul!M66+aug!M66+sep!N66+J66)</f>
        <v>1173</v>
      </c>
    </row>
    <row r="67" spans="1:11" ht="12.75">
      <c r="A67" s="14" t="s">
        <v>19</v>
      </c>
      <c r="B67" s="12"/>
      <c r="C67" s="12"/>
      <c r="D67" s="12"/>
      <c r="E67" s="12"/>
      <c r="F67" s="12"/>
      <c r="G67" s="12"/>
      <c r="H67" s="9">
        <f t="shared" si="4"/>
        <v>0</v>
      </c>
      <c r="I67" s="10">
        <f>SUM(feb!F67+mrt!K67+apr!L67+mei!M67+jun!K67+jul!K67+aug!K67+sep!L67+H67)</f>
        <v>0</v>
      </c>
      <c r="J67" s="18">
        <f t="shared" si="5"/>
        <v>0</v>
      </c>
      <c r="K67" s="22">
        <f>SUM(feb!H67+mrt!M67+apr!N67+mei!O67+jun!M67+jul!M67+aug!M67+sep!N67+J67)</f>
        <v>0</v>
      </c>
    </row>
    <row r="68" spans="1:11" ht="12.75">
      <c r="A68" s="14" t="s">
        <v>71</v>
      </c>
      <c r="B68" s="12"/>
      <c r="C68" s="12"/>
      <c r="D68" s="12"/>
      <c r="E68" s="12">
        <v>61</v>
      </c>
      <c r="F68" s="12"/>
      <c r="G68" s="12">
        <v>56</v>
      </c>
      <c r="H68" s="9">
        <f t="shared" si="4"/>
        <v>2</v>
      </c>
      <c r="I68" s="10">
        <f>SUM(feb!F68+mrt!K68+apr!L68+mei!M68+jun!K68+jul!K68+aug!K68+sep!L68+H68)</f>
        <v>30</v>
      </c>
      <c r="J68" s="18">
        <f t="shared" si="5"/>
        <v>117</v>
      </c>
      <c r="K68" s="22">
        <f>SUM(feb!H68+mrt!M68+apr!N68+mei!O68+jun!M68+jul!M68+aug!M68+sep!N68+J68)</f>
        <v>2639</v>
      </c>
    </row>
    <row r="69" spans="1:11" ht="12.75">
      <c r="A69" s="14" t="s">
        <v>152</v>
      </c>
      <c r="B69" s="12"/>
      <c r="C69" s="12"/>
      <c r="D69" s="12"/>
      <c r="E69" s="12"/>
      <c r="F69" s="12"/>
      <c r="G69" s="12"/>
      <c r="H69" s="9">
        <f>COUNT(C69,E69,G69)</f>
        <v>0</v>
      </c>
      <c r="I69" s="10">
        <f>SUM(feb!F69+mrt!K69+apr!L69+mei!M69+jun!K69+jul!K69+aug!K69+sep!L69+H69)</f>
        <v>3</v>
      </c>
      <c r="J69" s="18">
        <f>SUM(B69:G69)</f>
        <v>0</v>
      </c>
      <c r="K69" s="22">
        <f>SUM(feb!H69+mrt!M69+apr!N69+mei!O69+jun!M69+jul!M69+aug!M69+sep!N69+J69)</f>
        <v>161</v>
      </c>
    </row>
    <row r="70" spans="1:11" ht="12.75">
      <c r="A70" s="14" t="s">
        <v>34</v>
      </c>
      <c r="B70" s="12"/>
      <c r="C70" s="12"/>
      <c r="D70" s="12"/>
      <c r="E70" s="12"/>
      <c r="F70" s="12"/>
      <c r="G70" s="12"/>
      <c r="H70" s="9">
        <f t="shared" si="4"/>
        <v>0</v>
      </c>
      <c r="I70" s="10">
        <f>SUM(feb!F70+mrt!K70+apr!L70+mei!M70+jun!K70+jul!K70+aug!K70+sep!L70+H70)</f>
        <v>7</v>
      </c>
      <c r="J70" s="18">
        <f t="shared" si="5"/>
        <v>0</v>
      </c>
      <c r="K70" s="22">
        <f>SUM(feb!H70+mrt!M70+apr!N70+mei!O70+jun!M70+jul!M70+aug!M70+sep!N70+J70)</f>
        <v>727</v>
      </c>
    </row>
    <row r="71" spans="1:11" ht="12.75">
      <c r="A71" s="14" t="s">
        <v>151</v>
      </c>
      <c r="B71" s="12"/>
      <c r="C71" s="12"/>
      <c r="D71" s="12"/>
      <c r="E71" s="12"/>
      <c r="F71" s="12"/>
      <c r="G71" s="12"/>
      <c r="H71" s="9">
        <f t="shared" si="4"/>
        <v>0</v>
      </c>
      <c r="I71" s="10">
        <f>SUM(feb!F71+mrt!K71+apr!L71+mei!M71+jun!K71+jul!K71+aug!K71+sep!L71+H71)</f>
        <v>3</v>
      </c>
      <c r="J71" s="18">
        <f t="shared" si="5"/>
        <v>0</v>
      </c>
      <c r="K71" s="22">
        <f>SUM(feb!H71+mrt!M71+apr!N71+mei!O71+jun!M71+jul!M71+aug!M71+sep!N71+J71)</f>
        <v>200</v>
      </c>
    </row>
    <row r="72" spans="1:11" ht="12.75">
      <c r="A72" s="14" t="s">
        <v>147</v>
      </c>
      <c r="B72" s="12"/>
      <c r="C72" s="12"/>
      <c r="D72" s="12"/>
      <c r="E72" s="12">
        <v>50</v>
      </c>
      <c r="F72" s="12"/>
      <c r="G72" s="12">
        <v>47</v>
      </c>
      <c r="H72" s="9">
        <f t="shared" si="4"/>
        <v>2</v>
      </c>
      <c r="I72" s="10">
        <f>SUM(feb!F72+mrt!K72+apr!L72+mei!M72+jun!K72+jul!K72+aug!K72+sep!L72+H72)</f>
        <v>13</v>
      </c>
      <c r="J72" s="18">
        <f t="shared" si="5"/>
        <v>97</v>
      </c>
      <c r="K72" s="22">
        <f>SUM(feb!H72+mrt!M72+apr!N72+mei!O72+jun!M72+jul!M72+aug!M72+sep!N72+J72)</f>
        <v>936</v>
      </c>
    </row>
    <row r="73" spans="1:11" ht="12.75">
      <c r="A73" s="14" t="s">
        <v>108</v>
      </c>
      <c r="B73" s="12"/>
      <c r="C73" s="12"/>
      <c r="D73" s="12"/>
      <c r="E73" s="12"/>
      <c r="F73" s="12"/>
      <c r="G73" s="12"/>
      <c r="H73" s="9">
        <f t="shared" si="4"/>
        <v>0</v>
      </c>
      <c r="I73" s="10">
        <f>SUM(feb!F73+mrt!K73+apr!L73+mei!M73+jun!K73+jul!K73+aug!K73+sep!L73+H73)</f>
        <v>0</v>
      </c>
      <c r="J73" s="18">
        <f t="shared" si="5"/>
        <v>0</v>
      </c>
      <c r="K73" s="22">
        <f>SUM(feb!H73+mrt!M73+apr!N73+mei!O73+jun!M73+jul!M73+aug!M73+sep!N73+J73)</f>
        <v>0</v>
      </c>
    </row>
    <row r="74" spans="1:11" ht="12.75">
      <c r="A74" s="14" t="s">
        <v>109</v>
      </c>
      <c r="B74" s="12"/>
      <c r="C74" s="12">
        <v>60</v>
      </c>
      <c r="D74" s="12"/>
      <c r="E74" s="12"/>
      <c r="F74" s="12"/>
      <c r="G74" s="12">
        <v>47</v>
      </c>
      <c r="H74" s="9">
        <f t="shared" si="4"/>
        <v>2</v>
      </c>
      <c r="I74" s="10">
        <f>SUM(feb!F74+mrt!K74+apr!L74+mei!M74+jun!K74+jul!K74+aug!K74+sep!L74+H74)</f>
        <v>30</v>
      </c>
      <c r="J74" s="18">
        <f t="shared" si="5"/>
        <v>107</v>
      </c>
      <c r="K74" s="22">
        <f>SUM(feb!H74+mrt!M74+apr!N74+mei!O74+jun!M74+jul!M74+aug!M74+sep!N74+J74)</f>
        <v>2794</v>
      </c>
    </row>
    <row r="75" spans="1:11" ht="12.75">
      <c r="A75" s="14" t="s">
        <v>141</v>
      </c>
      <c r="B75" s="12"/>
      <c r="C75" s="12"/>
      <c r="D75" s="12"/>
      <c r="E75" s="12"/>
      <c r="F75" s="12"/>
      <c r="G75" s="12"/>
      <c r="H75" s="9">
        <f t="shared" si="4"/>
        <v>0</v>
      </c>
      <c r="I75" s="10">
        <f>SUM(feb!F75+mrt!K75+apr!L75+mei!M75+jun!K75+jul!K75+aug!K75+sep!L75+H75)</f>
        <v>0</v>
      </c>
      <c r="J75" s="18">
        <f t="shared" si="5"/>
        <v>0</v>
      </c>
      <c r="K75" s="22">
        <f>SUM(feb!H75+mrt!M75+apr!N75+mei!O75+jun!M75+jul!M75+aug!M75+sep!N75+J75)</f>
        <v>0</v>
      </c>
    </row>
    <row r="76" spans="1:11" ht="12.75">
      <c r="A76" s="14" t="s">
        <v>83</v>
      </c>
      <c r="B76" s="12"/>
      <c r="C76" s="12"/>
      <c r="D76" s="12"/>
      <c r="E76" s="12"/>
      <c r="F76" s="12"/>
      <c r="G76" s="12"/>
      <c r="H76" s="9">
        <f t="shared" si="4"/>
        <v>0</v>
      </c>
      <c r="I76" s="10">
        <f>SUM(feb!F76+mrt!K76+apr!L76+mei!M76+jun!K76+jul!K76+aug!K76+sep!L76+H76)</f>
        <v>14</v>
      </c>
      <c r="J76" s="18">
        <f t="shared" si="5"/>
        <v>0</v>
      </c>
      <c r="K76" s="22">
        <f>SUM(feb!H76+mrt!M76+apr!N76+mei!O76+jun!M76+jul!M76+aug!M76+sep!N76+J76)</f>
        <v>1856</v>
      </c>
    </row>
    <row r="77" spans="1:11" ht="12.75">
      <c r="A77" s="14" t="s">
        <v>74</v>
      </c>
      <c r="B77" s="12"/>
      <c r="C77" s="12"/>
      <c r="D77" s="12"/>
      <c r="E77" s="12"/>
      <c r="F77" s="12"/>
      <c r="G77" s="12"/>
      <c r="H77" s="9">
        <f t="shared" si="4"/>
        <v>0</v>
      </c>
      <c r="I77" s="10">
        <f>SUM(feb!F77+mrt!K77+apr!L77+mei!M77+jun!K77+jul!K77+aug!K77+sep!L77+H77)</f>
        <v>19</v>
      </c>
      <c r="J77" s="18">
        <f t="shared" si="5"/>
        <v>0</v>
      </c>
      <c r="K77" s="22">
        <f>SUM(feb!H77+mrt!M77+apr!N77+mei!O77+jun!M77+jul!M77+aug!M77+sep!N77+J77)</f>
        <v>2190</v>
      </c>
    </row>
    <row r="78" spans="1:11" ht="12.75">
      <c r="A78" s="14" t="s">
        <v>120</v>
      </c>
      <c r="B78" s="12"/>
      <c r="C78" s="12"/>
      <c r="D78" s="12"/>
      <c r="E78" s="12"/>
      <c r="F78" s="12"/>
      <c r="G78" s="12"/>
      <c r="H78" s="9">
        <f t="shared" si="4"/>
        <v>0</v>
      </c>
      <c r="I78" s="10">
        <f>SUM(feb!F78+mrt!K78+apr!L78+mei!M78+jun!K78+jul!K78+aug!K78+sep!L78+H78)</f>
        <v>0</v>
      </c>
      <c r="J78" s="18">
        <f t="shared" si="5"/>
        <v>0</v>
      </c>
      <c r="K78" s="22">
        <f>SUM(feb!H78+mrt!M78+apr!N78+mei!O78+jun!M78+jul!M78+aug!M78+sep!N78+J78)</f>
        <v>0</v>
      </c>
    </row>
    <row r="79" spans="1:11" ht="12.75">
      <c r="A79" s="14" t="s">
        <v>110</v>
      </c>
      <c r="B79" s="12"/>
      <c r="C79" s="12"/>
      <c r="D79" s="12"/>
      <c r="E79" s="12"/>
      <c r="F79" s="12"/>
      <c r="G79" s="12">
        <v>47</v>
      </c>
      <c r="H79" s="9">
        <f t="shared" si="4"/>
        <v>1</v>
      </c>
      <c r="I79" s="10">
        <f>SUM(feb!F79+mrt!K79+apr!L79+mei!M79+jun!K79+jul!K79+aug!K79+sep!L79+H79)</f>
        <v>12</v>
      </c>
      <c r="J79" s="18">
        <f t="shared" si="5"/>
        <v>47</v>
      </c>
      <c r="K79" s="22">
        <f>SUM(feb!H79+mrt!M79+apr!N79+mei!O79+jun!M79+jul!M79+aug!M79+sep!N79+J79)</f>
        <v>2007</v>
      </c>
    </row>
    <row r="80" spans="1:11" ht="12.75">
      <c r="A80" s="14" t="s">
        <v>20</v>
      </c>
      <c r="B80" s="12"/>
      <c r="C80" s="12">
        <v>51</v>
      </c>
      <c r="D80" s="12"/>
      <c r="E80" s="12">
        <v>42</v>
      </c>
      <c r="F80" s="12"/>
      <c r="G80" s="12">
        <v>47</v>
      </c>
      <c r="H80" s="9">
        <f t="shared" si="4"/>
        <v>3</v>
      </c>
      <c r="I80" s="10">
        <f>SUM(feb!F80+mrt!K80+apr!L80+mei!M80+jun!K80+jul!K80+aug!K80+sep!L80+H80)</f>
        <v>27</v>
      </c>
      <c r="J80" s="18">
        <f t="shared" si="5"/>
        <v>140</v>
      </c>
      <c r="K80" s="22">
        <f>SUM(feb!H80+mrt!M80+apr!N80+mei!O80+jun!M80+jul!M80+aug!M80+sep!N80+J80)</f>
        <v>1357</v>
      </c>
    </row>
    <row r="81" spans="1:11" ht="12.75">
      <c r="A81" s="14" t="s">
        <v>21</v>
      </c>
      <c r="B81" s="12"/>
      <c r="C81" s="12"/>
      <c r="D81" s="12"/>
      <c r="E81" s="12">
        <v>73</v>
      </c>
      <c r="F81" s="12"/>
      <c r="G81" s="12">
        <v>47</v>
      </c>
      <c r="H81" s="9">
        <f t="shared" si="4"/>
        <v>2</v>
      </c>
      <c r="I81" s="10">
        <f>SUM(feb!F81+mrt!K81+apr!L81+mei!M81+jun!K81+jul!K81+aug!K81+sep!L81+H81)</f>
        <v>23</v>
      </c>
      <c r="J81" s="18">
        <f t="shared" si="5"/>
        <v>120</v>
      </c>
      <c r="K81" s="22">
        <f>SUM(feb!H81+mrt!M81+apr!N81+mei!O81+jun!M81+jul!M81+aug!M81+sep!N81+J81)</f>
        <v>2511</v>
      </c>
    </row>
    <row r="82" spans="1:11" ht="12.75">
      <c r="A82" s="14" t="s">
        <v>72</v>
      </c>
      <c r="B82" s="12"/>
      <c r="C82" s="12">
        <v>51</v>
      </c>
      <c r="D82" s="12"/>
      <c r="E82" s="12"/>
      <c r="F82" s="12"/>
      <c r="G82" s="12">
        <v>47</v>
      </c>
      <c r="H82" s="9">
        <f t="shared" si="4"/>
        <v>2</v>
      </c>
      <c r="I82" s="10">
        <f>SUM(feb!F82+mrt!K82+apr!L82+mei!M82+jun!K82+jul!K82+aug!K82+sep!L82+H82)</f>
        <v>19</v>
      </c>
      <c r="J82" s="18">
        <f t="shared" si="5"/>
        <v>98</v>
      </c>
      <c r="K82" s="22">
        <f>SUM(feb!H82+mrt!M82+apr!N82+mei!O82+jun!M82+jul!M82+aug!M82+sep!N82+J82)</f>
        <v>968</v>
      </c>
    </row>
    <row r="83" spans="1:11" ht="12.75">
      <c r="A83" s="14" t="s">
        <v>93</v>
      </c>
      <c r="B83" s="12"/>
      <c r="C83" s="12"/>
      <c r="D83" s="12"/>
      <c r="E83" s="12"/>
      <c r="F83" s="12"/>
      <c r="G83" s="12"/>
      <c r="H83" s="9">
        <f t="shared" si="4"/>
        <v>0</v>
      </c>
      <c r="I83" s="10">
        <f>SUM(feb!F83+mrt!K83+apr!L83+mei!M83+jun!K83+jul!K83+aug!K83+sep!L83+H83)</f>
        <v>13</v>
      </c>
      <c r="J83" s="18">
        <f t="shared" si="5"/>
        <v>0</v>
      </c>
      <c r="K83" s="22">
        <f>SUM(feb!H83+mrt!M83+apr!N83+mei!O83+jun!M83+jul!M83+aug!M83+sep!N83+J83)</f>
        <v>693</v>
      </c>
    </row>
    <row r="84" spans="1:11" ht="12.75">
      <c r="A84" s="14" t="s">
        <v>113</v>
      </c>
      <c r="B84" s="12"/>
      <c r="C84" s="12"/>
      <c r="D84" s="12"/>
      <c r="E84" s="12"/>
      <c r="F84" s="12"/>
      <c r="G84" s="12">
        <v>47</v>
      </c>
      <c r="H84" s="9">
        <f t="shared" si="4"/>
        <v>1</v>
      </c>
      <c r="I84" s="10">
        <f>SUM(feb!F84+mrt!K84+apr!L84+mei!M84+jun!K84+jul!K84+aug!K84+sep!L84+H84)</f>
        <v>3</v>
      </c>
      <c r="J84" s="18">
        <f t="shared" si="5"/>
        <v>47</v>
      </c>
      <c r="K84" s="22">
        <f>SUM(feb!H84+mrt!M84+apr!N84+mei!O84+jun!M84+jul!M84+aug!M84+sep!N84+J84)</f>
        <v>231</v>
      </c>
    </row>
    <row r="85" spans="1:11" ht="12.75">
      <c r="A85" s="14" t="s">
        <v>22</v>
      </c>
      <c r="B85" s="12"/>
      <c r="C85" s="12">
        <v>60</v>
      </c>
      <c r="D85" s="12"/>
      <c r="E85" s="12"/>
      <c r="F85" s="12"/>
      <c r="G85" s="12">
        <v>47</v>
      </c>
      <c r="H85" s="9">
        <f t="shared" si="4"/>
        <v>2</v>
      </c>
      <c r="I85" s="10">
        <f>SUM(feb!F85+mrt!K85+apr!L85+mei!M85+jun!K85+jul!K85+aug!K85+sep!L85+H85)</f>
        <v>23</v>
      </c>
      <c r="J85" s="18">
        <f t="shared" si="5"/>
        <v>107</v>
      </c>
      <c r="K85" s="22">
        <f>SUM(feb!H85+mrt!M85+apr!N85+mei!O85+jun!M85+jul!M85+aug!M85+sep!N85+J85)</f>
        <v>2058</v>
      </c>
    </row>
    <row r="86" spans="1:11" ht="12.75">
      <c r="A86" s="14" t="s">
        <v>61</v>
      </c>
      <c r="B86" s="12"/>
      <c r="C86" s="12"/>
      <c r="D86" s="12"/>
      <c r="E86" s="12"/>
      <c r="F86" s="12"/>
      <c r="G86" s="12"/>
      <c r="H86" s="9">
        <f t="shared" si="4"/>
        <v>0</v>
      </c>
      <c r="I86" s="10">
        <f>SUM(feb!F86+mrt!K86+apr!L86+mei!M86+jun!K86+jul!K86+aug!K86+sep!L86+H86)</f>
        <v>2</v>
      </c>
      <c r="J86" s="18">
        <f t="shared" si="5"/>
        <v>0</v>
      </c>
      <c r="K86" s="22">
        <f>SUM(feb!H86+mrt!M86+apr!N86+mei!O86+jun!M86+jul!M86+aug!M86+sep!N86+J86)</f>
        <v>315</v>
      </c>
    </row>
    <row r="87" spans="1:11" ht="12.75">
      <c r="A87" s="14" t="s">
        <v>66</v>
      </c>
      <c r="B87" s="12">
        <v>95</v>
      </c>
      <c r="C87" s="12">
        <v>69</v>
      </c>
      <c r="D87" s="12">
        <v>97</v>
      </c>
      <c r="E87" s="12">
        <v>61</v>
      </c>
      <c r="F87" s="12">
        <v>91</v>
      </c>
      <c r="G87" s="12">
        <v>56</v>
      </c>
      <c r="H87" s="9">
        <f>COUNT(C87,E87,G87)</f>
        <v>3</v>
      </c>
      <c r="I87" s="10">
        <f>SUM(feb!F87+mrt!K87+apr!L87+mei!M87+jun!K87+jul!K87+aug!K87+sep!L87+H87)</f>
        <v>41</v>
      </c>
      <c r="J87" s="18">
        <f>SUM(B87:G87)</f>
        <v>469</v>
      </c>
      <c r="K87" s="22">
        <f>SUM(feb!H87+mrt!M87+apr!N87+mei!O87+jun!M87+jul!M87+aug!M87+sep!N87+J87)</f>
        <v>7206</v>
      </c>
    </row>
    <row r="88" spans="1:11" ht="12.75">
      <c r="A88" s="14" t="s">
        <v>153</v>
      </c>
      <c r="B88" s="12"/>
      <c r="C88" s="12">
        <v>51</v>
      </c>
      <c r="D88" s="12"/>
      <c r="E88" s="12">
        <v>42</v>
      </c>
      <c r="F88" s="12"/>
      <c r="G88" s="12">
        <v>47</v>
      </c>
      <c r="H88" s="9">
        <f>COUNT(C88,E88,G88)</f>
        <v>3</v>
      </c>
      <c r="I88" s="10">
        <f>SUM(feb!F88+mrt!K88+apr!L88+mei!M88+jun!K88+jul!K88+aug!K88+sep!L88+H88)</f>
        <v>21</v>
      </c>
      <c r="J88" s="18">
        <f>SUM(B88:G88)</f>
        <v>140</v>
      </c>
      <c r="K88" s="22">
        <f>SUM(feb!H88+mrt!M88+apr!N88+mei!O88+jun!M88+jul!M88+aug!M88+sep!N88+J88)</f>
        <v>1087</v>
      </c>
    </row>
    <row r="89" spans="1:11" ht="12.75">
      <c r="A89" s="14" t="s">
        <v>23</v>
      </c>
      <c r="B89" s="12"/>
      <c r="C89" s="12"/>
      <c r="D89" s="12"/>
      <c r="E89" s="12"/>
      <c r="F89" s="12"/>
      <c r="G89" s="12">
        <v>56</v>
      </c>
      <c r="H89" s="9">
        <f t="shared" si="4"/>
        <v>1</v>
      </c>
      <c r="I89" s="10">
        <f>SUM(feb!F89+mrt!K89+apr!L89+mei!M89+jun!K89+jul!K89+aug!K89+sep!L89+H89)</f>
        <v>31</v>
      </c>
      <c r="J89" s="18">
        <f t="shared" si="5"/>
        <v>56</v>
      </c>
      <c r="K89" s="22">
        <f>SUM(feb!H89+mrt!M89+apr!N89+mei!O89+jun!M89+jul!M89+aug!M89+sep!N89+J89)</f>
        <v>4563</v>
      </c>
    </row>
    <row r="90" spans="1:11" ht="12.75">
      <c r="A90" s="14" t="s">
        <v>65</v>
      </c>
      <c r="B90" s="12"/>
      <c r="C90" s="12">
        <v>60</v>
      </c>
      <c r="D90" s="12"/>
      <c r="E90" s="12"/>
      <c r="F90" s="12"/>
      <c r="G90" s="12"/>
      <c r="H90" s="9">
        <f t="shared" si="4"/>
        <v>1</v>
      </c>
      <c r="I90" s="10">
        <f>SUM(feb!F90+mrt!K90+apr!L90+mei!M90+jun!K90+jul!K90+aug!K90+sep!L90+H90)</f>
        <v>26</v>
      </c>
      <c r="J90" s="18">
        <f t="shared" si="5"/>
        <v>60</v>
      </c>
      <c r="K90" s="22">
        <f>SUM(feb!H90+mrt!M90+apr!N90+mei!O90+jun!M90+jul!M90+aug!M90+sep!N90+J90)</f>
        <v>2592</v>
      </c>
    </row>
    <row r="91" spans="1:11" ht="12.75">
      <c r="A91" s="14" t="s">
        <v>24</v>
      </c>
      <c r="B91" s="12"/>
      <c r="C91" s="12"/>
      <c r="D91" s="12"/>
      <c r="E91" s="12"/>
      <c r="F91" s="12"/>
      <c r="G91" s="12"/>
      <c r="H91" s="9">
        <f t="shared" si="4"/>
        <v>0</v>
      </c>
      <c r="I91" s="10">
        <f>SUM(feb!F91+mrt!K91+apr!L91+mei!M91+jun!K91+jul!K91+aug!K91+sep!L91+H91)</f>
        <v>1</v>
      </c>
      <c r="J91" s="18">
        <f t="shared" si="5"/>
        <v>0</v>
      </c>
      <c r="K91" s="22">
        <f>SUM(feb!H91+mrt!M91+apr!N91+mei!O91+jun!M91+jul!M91+aug!M91+sep!N91+J91)</f>
        <v>70</v>
      </c>
    </row>
    <row r="92" spans="1:11" ht="12.75">
      <c r="A92" s="14" t="s">
        <v>80</v>
      </c>
      <c r="B92" s="12"/>
      <c r="C92" s="12"/>
      <c r="D92" s="12"/>
      <c r="E92" s="12">
        <v>61</v>
      </c>
      <c r="F92" s="12">
        <v>91</v>
      </c>
      <c r="G92" s="12"/>
      <c r="H92" s="9">
        <v>2</v>
      </c>
      <c r="I92" s="10">
        <f>SUM(feb!F92+mrt!K92+apr!L92+mei!M92+jun!K92+jul!K92+aug!K92+sep!L92+H92)</f>
        <v>27</v>
      </c>
      <c r="J92" s="18">
        <f t="shared" si="5"/>
        <v>152</v>
      </c>
      <c r="K92" s="22">
        <f>SUM(feb!H92+mrt!M92+apr!N92+mei!O92+jun!M92+jul!M92+aug!M92+sep!N92+J92)</f>
        <v>4116</v>
      </c>
    </row>
    <row r="93" spans="1:11" ht="12.75">
      <c r="A93" s="14" t="s">
        <v>81</v>
      </c>
      <c r="B93" s="12"/>
      <c r="C93" s="12"/>
      <c r="D93" s="12"/>
      <c r="E93" s="12"/>
      <c r="F93" s="12"/>
      <c r="G93" s="12"/>
      <c r="H93" s="9">
        <f t="shared" si="4"/>
        <v>0</v>
      </c>
      <c r="I93" s="10">
        <f>SUM(feb!F93+mrt!K93+apr!L93+mei!M93+jun!K93+jul!K93+aug!K93+sep!L93+H93)</f>
        <v>7</v>
      </c>
      <c r="J93" s="18">
        <f t="shared" si="5"/>
        <v>0</v>
      </c>
      <c r="K93" s="22">
        <f>SUM(feb!H93+mrt!M93+apr!N93+mei!O93+jun!M93+jul!M93+aug!M93+sep!N93+J93)</f>
        <v>596</v>
      </c>
    </row>
    <row r="94" spans="1:11" ht="12.75">
      <c r="A94" s="14" t="s">
        <v>25</v>
      </c>
      <c r="B94" s="12"/>
      <c r="C94" s="12"/>
      <c r="D94" s="12"/>
      <c r="E94" s="12"/>
      <c r="F94" s="12"/>
      <c r="G94" s="12"/>
      <c r="H94" s="9">
        <f aca="true" t="shared" si="6" ref="H94:H104">COUNT(C94,E94,G94)</f>
        <v>0</v>
      </c>
      <c r="I94" s="10">
        <f>SUM(feb!F94+mrt!K94+apr!L94+mei!M94+jun!K94+jul!K94+aug!K94+sep!L94+H94)</f>
        <v>3</v>
      </c>
      <c r="J94" s="18">
        <f aca="true" t="shared" si="7" ref="J94:J104">SUM(B94:G94)</f>
        <v>0</v>
      </c>
      <c r="K94" s="22">
        <f>SUM(feb!H94+mrt!M94+apr!N94+mei!O94+jun!M94+jul!M94+aug!M94+sep!N94+J94)</f>
        <v>156</v>
      </c>
    </row>
    <row r="95" spans="1:11" ht="12.75">
      <c r="A95" s="14" t="s">
        <v>138</v>
      </c>
      <c r="B95" s="12"/>
      <c r="C95" s="12"/>
      <c r="D95" s="12"/>
      <c r="E95" s="12">
        <v>61</v>
      </c>
      <c r="F95" s="12"/>
      <c r="G95" s="12">
        <v>56</v>
      </c>
      <c r="H95" s="9">
        <f t="shared" si="6"/>
        <v>2</v>
      </c>
      <c r="I95" s="10">
        <f>SUM(feb!F95+mrt!K95+apr!L95+mei!M95+jun!K95+jul!K95+aug!K95+sep!L95+H95)</f>
        <v>7</v>
      </c>
      <c r="J95" s="18">
        <f t="shared" si="7"/>
        <v>117</v>
      </c>
      <c r="K95" s="22">
        <f>SUM(feb!H95+mrt!M95+apr!N95+mei!O95+jun!M95+jul!M95+aug!M95+sep!N95+J95)</f>
        <v>548</v>
      </c>
    </row>
    <row r="96" spans="1:11" ht="12.75">
      <c r="A96" s="14" t="s">
        <v>26</v>
      </c>
      <c r="B96" s="12"/>
      <c r="C96" s="12"/>
      <c r="D96" s="12"/>
      <c r="E96" s="12"/>
      <c r="F96" s="12"/>
      <c r="G96" s="12"/>
      <c r="H96" s="9">
        <f t="shared" si="6"/>
        <v>0</v>
      </c>
      <c r="I96" s="10">
        <f>SUM(feb!F96+mrt!K96+apr!L96+mei!M96+jun!K96+jul!K96+aug!K96+sep!L96+H96)</f>
        <v>0</v>
      </c>
      <c r="J96" s="18">
        <f t="shared" si="7"/>
        <v>0</v>
      </c>
      <c r="K96" s="22">
        <f>SUM(feb!H96+mrt!M96+apr!N96+mei!O96+jun!M96+jul!M96+aug!M96+sep!N96+J96)</f>
        <v>0</v>
      </c>
    </row>
    <row r="97" spans="1:11" ht="12.75">
      <c r="A97" s="14" t="s">
        <v>27</v>
      </c>
      <c r="B97" s="12"/>
      <c r="C97" s="12"/>
      <c r="D97" s="12"/>
      <c r="E97" s="12"/>
      <c r="F97" s="12"/>
      <c r="G97" s="12"/>
      <c r="H97" s="9">
        <f t="shared" si="6"/>
        <v>0</v>
      </c>
      <c r="I97" s="10">
        <f>SUM(feb!F97+mrt!K97+apr!L97+mei!M97+jun!K97+jul!K97+aug!K97+sep!L97+H97)</f>
        <v>23</v>
      </c>
      <c r="J97" s="18">
        <f t="shared" si="7"/>
        <v>0</v>
      </c>
      <c r="K97" s="22">
        <f>SUM(feb!H97+mrt!M97+apr!N97+mei!O97+jun!M97+jul!M97+aug!M97+sep!N97+J97)</f>
        <v>3019</v>
      </c>
    </row>
    <row r="98" spans="1:11" ht="12.75">
      <c r="A98" s="14" t="s">
        <v>28</v>
      </c>
      <c r="B98" s="12"/>
      <c r="C98" s="12">
        <v>69</v>
      </c>
      <c r="D98" s="12"/>
      <c r="E98" s="12"/>
      <c r="F98" s="12"/>
      <c r="G98" s="12">
        <v>56</v>
      </c>
      <c r="H98" s="9">
        <f t="shared" si="6"/>
        <v>2</v>
      </c>
      <c r="I98" s="10">
        <f>SUM(feb!F98+mrt!K98+apr!L98+mei!M98+jun!K98+jul!K98+aug!K98+sep!L98+H98)</f>
        <v>32</v>
      </c>
      <c r="J98" s="18">
        <f t="shared" si="7"/>
        <v>125</v>
      </c>
      <c r="K98" s="22">
        <f>SUM(feb!H98+mrt!M98+apr!N98+mei!O98+jun!M98+jul!M98+aug!M98+sep!N98+J98)</f>
        <v>2546</v>
      </c>
    </row>
    <row r="99" spans="1:11" ht="12.75">
      <c r="A99" s="14" t="s">
        <v>116</v>
      </c>
      <c r="B99" s="12"/>
      <c r="C99" s="12"/>
      <c r="D99" s="12"/>
      <c r="E99" s="12"/>
      <c r="F99" s="12"/>
      <c r="G99" s="12"/>
      <c r="H99" s="9">
        <f t="shared" si="6"/>
        <v>0</v>
      </c>
      <c r="I99" s="10">
        <f>SUM(feb!F99+mrt!K99+apr!L99+mei!M99+jun!K99+jul!K99+aug!K99+sep!L99+H99)</f>
        <v>1</v>
      </c>
      <c r="J99" s="18">
        <f t="shared" si="7"/>
        <v>0</v>
      </c>
      <c r="K99" s="22">
        <f>SUM(feb!H99+mrt!M99+apr!N99+mei!O99+jun!M99+jul!M99+aug!M99+sep!N99+J99)</f>
        <v>125</v>
      </c>
    </row>
    <row r="100" spans="1:11" ht="12.75">
      <c r="A100" s="14" t="s">
        <v>139</v>
      </c>
      <c r="B100" s="12"/>
      <c r="C100" s="12"/>
      <c r="D100" s="12"/>
      <c r="E100" s="12"/>
      <c r="F100" s="12"/>
      <c r="G100" s="12"/>
      <c r="H100" s="9">
        <f t="shared" si="6"/>
        <v>0</v>
      </c>
      <c r="I100" s="10">
        <f>SUM(feb!F100+mrt!K100+apr!L100+mei!M100+jun!K100+jul!K100+aug!K100+sep!L100+H100)</f>
        <v>0</v>
      </c>
      <c r="J100" s="18">
        <f t="shared" si="7"/>
        <v>0</v>
      </c>
      <c r="K100" s="22">
        <f>SUM(feb!H100+mrt!M100+apr!N100+mei!O100+jun!M100+jul!M100+aug!M100+sep!N100+J100)</f>
        <v>0</v>
      </c>
    </row>
    <row r="101" spans="1:11" ht="12.75">
      <c r="A101" s="14" t="s">
        <v>85</v>
      </c>
      <c r="B101" s="12"/>
      <c r="C101" s="12"/>
      <c r="D101" s="12"/>
      <c r="E101" s="12"/>
      <c r="F101" s="12"/>
      <c r="G101" s="12"/>
      <c r="H101" s="9">
        <f t="shared" si="6"/>
        <v>0</v>
      </c>
      <c r="I101" s="10">
        <f>SUM(feb!F101+mrt!K101+apr!L101+mei!M101+jun!K101+jul!K101+aug!K101+sep!L101+H101)</f>
        <v>0</v>
      </c>
      <c r="J101" s="18">
        <f t="shared" si="7"/>
        <v>0</v>
      </c>
      <c r="K101" s="22">
        <f>SUM(feb!H101+mrt!M101+apr!N101+mei!O101+jun!M101+jul!M101+aug!M101+sep!N101+J101)</f>
        <v>0</v>
      </c>
    </row>
    <row r="102" spans="1:11" ht="12.75">
      <c r="A102" s="14" t="s">
        <v>29</v>
      </c>
      <c r="B102" s="12"/>
      <c r="C102" s="12">
        <v>60</v>
      </c>
      <c r="D102" s="12"/>
      <c r="E102" s="12">
        <v>61</v>
      </c>
      <c r="F102" s="12"/>
      <c r="G102" s="12">
        <v>56</v>
      </c>
      <c r="H102" s="9">
        <f t="shared" si="6"/>
        <v>3</v>
      </c>
      <c r="I102" s="10">
        <f>SUM(feb!F102+mrt!K102+apr!L102+mei!M102+jun!K102+jul!K102+aug!K102+sep!L102+H102)</f>
        <v>36</v>
      </c>
      <c r="J102" s="18">
        <f t="shared" si="7"/>
        <v>177</v>
      </c>
      <c r="K102" s="22">
        <f>SUM(feb!H102+mrt!M102+apr!N102+mei!O102+jun!M102+jul!M102+aug!M102+sep!N102+J102)</f>
        <v>4543</v>
      </c>
    </row>
    <row r="103" spans="1:11" ht="12.75">
      <c r="A103" s="14" t="s">
        <v>122</v>
      </c>
      <c r="B103" s="12"/>
      <c r="C103" s="12">
        <v>60</v>
      </c>
      <c r="D103" s="12"/>
      <c r="E103" s="12">
        <v>50</v>
      </c>
      <c r="F103" s="12"/>
      <c r="G103" s="12"/>
      <c r="H103" s="9">
        <f t="shared" si="6"/>
        <v>2</v>
      </c>
      <c r="I103" s="10">
        <f>SUM(feb!F103+mrt!K103+apr!L103+mei!M103+jun!K103+jul!K103+aug!K103+sep!L103+H103)</f>
        <v>33</v>
      </c>
      <c r="J103" s="18">
        <f t="shared" si="7"/>
        <v>110</v>
      </c>
      <c r="K103" s="22">
        <f>SUM(feb!H103+mrt!M103+apr!N103+mei!O103+jun!M103+jul!M103+aug!M103+sep!N103+J103)</f>
        <v>3471</v>
      </c>
    </row>
    <row r="104" spans="1:11" ht="12.75">
      <c r="A104" s="14" t="s">
        <v>30</v>
      </c>
      <c r="B104" s="12"/>
      <c r="C104" s="12">
        <v>60</v>
      </c>
      <c r="D104" s="12"/>
      <c r="E104" s="12"/>
      <c r="F104" s="12"/>
      <c r="G104" s="12"/>
      <c r="H104" s="9">
        <f t="shared" si="6"/>
        <v>1</v>
      </c>
      <c r="I104" s="10">
        <f>SUM(feb!F104+mrt!K104+apr!L104+mei!M104+jun!K104+jul!K104+aug!K104+sep!L104+H104)</f>
        <v>38</v>
      </c>
      <c r="J104" s="18">
        <f t="shared" si="7"/>
        <v>60</v>
      </c>
      <c r="K104" s="22">
        <f>SUM(feb!H104+mrt!M104+apr!N104+mei!O104+jun!M104+jul!M104+aug!M104+sep!N104+J104)</f>
        <v>3445</v>
      </c>
    </row>
    <row r="105" spans="1:11" ht="12.75">
      <c r="A105" s="14" t="s">
        <v>99</v>
      </c>
      <c r="B105" s="12"/>
      <c r="C105" s="12"/>
      <c r="D105" s="12"/>
      <c r="E105" s="12"/>
      <c r="F105" s="12"/>
      <c r="G105" s="12"/>
      <c r="H105" s="9">
        <f>COUNT(C105,E105,G105)</f>
        <v>0</v>
      </c>
      <c r="I105" s="10">
        <f>SUM(feb!F105+mrt!K105+apr!L105+mei!M105+jun!K105+jul!K105+aug!K105+sep!L105+H105)</f>
        <v>0</v>
      </c>
      <c r="J105" s="18">
        <f aca="true" t="shared" si="8" ref="J105:J123">SUM(B105:G105)</f>
        <v>0</v>
      </c>
      <c r="K105" s="22">
        <f>SUM(feb!H105+mrt!M105+apr!N105+mei!O105+jun!M105+jul!M105+aug!M105+sep!N105+J105)</f>
        <v>0</v>
      </c>
    </row>
    <row r="106" spans="1:11" ht="12.75">
      <c r="A106" s="14" t="s">
        <v>37</v>
      </c>
      <c r="B106" s="12"/>
      <c r="C106" s="12">
        <v>60</v>
      </c>
      <c r="D106" s="12"/>
      <c r="E106" s="12">
        <v>50</v>
      </c>
      <c r="F106" s="12"/>
      <c r="G106" s="12"/>
      <c r="H106" s="9">
        <f>COUNT(C106,E106,G106)</f>
        <v>2</v>
      </c>
      <c r="I106" s="10">
        <f>SUM(feb!F106+mrt!K106+apr!L106+mei!M106+jun!K106+jul!K106+aug!K106+sep!L106+H106)</f>
        <v>27</v>
      </c>
      <c r="J106" s="18">
        <f t="shared" si="8"/>
        <v>110</v>
      </c>
      <c r="K106" s="22">
        <f>SUM(feb!H106+mrt!M106+apr!N106+mei!O106+jun!M106+jul!M106+aug!M106+sep!N106+J106)</f>
        <v>2728</v>
      </c>
    </row>
    <row r="107" spans="1:11" ht="12.75">
      <c r="A107" s="14" t="s">
        <v>59</v>
      </c>
      <c r="B107" s="12">
        <v>75</v>
      </c>
      <c r="C107" s="12">
        <v>69</v>
      </c>
      <c r="D107" s="12"/>
      <c r="E107" s="12">
        <v>61</v>
      </c>
      <c r="F107" s="12">
        <v>91</v>
      </c>
      <c r="G107" s="12">
        <v>56</v>
      </c>
      <c r="H107" s="9">
        <f>COUNT(C107,E107,G107)</f>
        <v>3</v>
      </c>
      <c r="I107" s="10">
        <f>SUM(feb!F107+mrt!K107+apr!L107+mei!M107+jun!K107+jul!K107+aug!K107+sep!L107+H107)</f>
        <v>42</v>
      </c>
      <c r="J107" s="18">
        <f t="shared" si="8"/>
        <v>352</v>
      </c>
      <c r="K107" s="22">
        <f>SUM(feb!H107+mrt!M107+apr!N107+mei!O107+jun!M107+jul!M107+aug!M107+sep!N107+J107)</f>
        <v>6054</v>
      </c>
    </row>
    <row r="108" spans="1:11" ht="12.75">
      <c r="A108" s="14" t="s">
        <v>87</v>
      </c>
      <c r="B108" s="12"/>
      <c r="C108" s="12"/>
      <c r="D108" s="12"/>
      <c r="E108" s="12"/>
      <c r="F108" s="12"/>
      <c r="G108" s="12"/>
      <c r="H108" s="9">
        <f>COUNT(C108,E108,G108)</f>
        <v>0</v>
      </c>
      <c r="I108" s="10">
        <f>SUM(feb!F108+mrt!K108+apr!L108+mei!M108+jun!K108+jul!K108+aug!K108+sep!L108+H108)</f>
        <v>3</v>
      </c>
      <c r="J108" s="18">
        <f t="shared" si="8"/>
        <v>0</v>
      </c>
      <c r="K108" s="22">
        <f>SUM(feb!H108+mrt!M108+apr!N108+mei!O108+jun!M108+jul!M108+aug!M108+sep!N108+J108)</f>
        <v>183</v>
      </c>
    </row>
    <row r="109" spans="1:11" ht="12.75">
      <c r="A109" s="14" t="s">
        <v>70</v>
      </c>
      <c r="B109" s="12"/>
      <c r="C109" s="12"/>
      <c r="D109" s="12"/>
      <c r="E109" s="12"/>
      <c r="F109" s="12">
        <v>61</v>
      </c>
      <c r="G109" s="12">
        <v>47</v>
      </c>
      <c r="H109" s="9">
        <v>2</v>
      </c>
      <c r="I109" s="10">
        <f>SUM(feb!F109+mrt!K109+apr!L109+mei!M109+jun!K109+jul!K109+aug!K109+sep!L109+H109)</f>
        <v>29</v>
      </c>
      <c r="J109" s="18">
        <f t="shared" si="8"/>
        <v>108</v>
      </c>
      <c r="K109" s="22">
        <f>SUM(feb!H109+mrt!M109+apr!N109+mei!O109+jun!M109+jul!M109+aug!M109+sep!N109+J109)</f>
        <v>2598</v>
      </c>
    </row>
    <row r="110" spans="1:11" ht="12.75">
      <c r="A110" s="14" t="s">
        <v>96</v>
      </c>
      <c r="B110" s="12"/>
      <c r="C110" s="12"/>
      <c r="D110" s="12"/>
      <c r="E110" s="12"/>
      <c r="F110" s="12"/>
      <c r="G110" s="12"/>
      <c r="H110" s="9">
        <f>COUNT(C110,E110,G110)</f>
        <v>0</v>
      </c>
      <c r="I110" s="10">
        <f>SUM(feb!F110+mrt!K110+apr!L110+mei!M110+jun!K110+jul!K110+aug!K110+sep!L110+H110)</f>
        <v>12</v>
      </c>
      <c r="J110" s="18">
        <f t="shared" si="8"/>
        <v>0</v>
      </c>
      <c r="K110" s="22">
        <f>SUM(feb!H110+mrt!M110+apr!N110+mei!O110+jun!M110+jul!M110+aug!M110+sep!N110+J110)</f>
        <v>632</v>
      </c>
    </row>
    <row r="111" spans="1:11" ht="12.75">
      <c r="A111" s="14" t="s">
        <v>64</v>
      </c>
      <c r="B111" s="12"/>
      <c r="C111" s="12"/>
      <c r="D111" s="12"/>
      <c r="E111" s="12"/>
      <c r="F111" s="12"/>
      <c r="G111" s="12"/>
      <c r="H111" s="9">
        <f>COUNT(C111,E111,G111)</f>
        <v>0</v>
      </c>
      <c r="I111" s="10">
        <f>SUM(feb!F111+mrt!K111+apr!L111+mei!M111+jun!K111+jul!K111+aug!K111+sep!L111+H111)</f>
        <v>0</v>
      </c>
      <c r="J111" s="18">
        <f t="shared" si="8"/>
        <v>0</v>
      </c>
      <c r="K111" s="22">
        <f>SUM(feb!H111+mrt!M111+apr!N111+mei!O111+jun!M111+jul!M111+aug!M111+sep!N111+J111)</f>
        <v>0</v>
      </c>
    </row>
    <row r="112" spans="1:11" ht="12.75">
      <c r="A112" s="14" t="s">
        <v>117</v>
      </c>
      <c r="B112" s="12"/>
      <c r="C112" s="12"/>
      <c r="D112" s="12"/>
      <c r="E112" s="12"/>
      <c r="F112" s="12"/>
      <c r="G112" s="12"/>
      <c r="H112" s="9">
        <f aca="true" t="shared" si="9" ref="H112:H119">COUNT(C112,E112,G112)</f>
        <v>0</v>
      </c>
      <c r="I112" s="10">
        <f>SUM(feb!F112+mrt!K112+apr!L112+mei!M112+jun!K112+jul!K112+aug!K112+sep!L112+H112)</f>
        <v>4</v>
      </c>
      <c r="J112" s="18">
        <f aca="true" t="shared" si="10" ref="J112:J119">SUM(B112:G112)</f>
        <v>0</v>
      </c>
      <c r="K112" s="22">
        <f>SUM(feb!H112+mrt!M112+apr!N112+mei!O112+jun!M112+jul!M112+aug!M112+sep!N112+J112)</f>
        <v>1138</v>
      </c>
    </row>
    <row r="113" spans="1:11" ht="12.75">
      <c r="A113" s="14" t="s">
        <v>92</v>
      </c>
      <c r="B113" s="12"/>
      <c r="C113" s="12"/>
      <c r="D113" s="12"/>
      <c r="E113" s="12"/>
      <c r="F113" s="12"/>
      <c r="G113" s="12"/>
      <c r="H113" s="9">
        <f t="shared" si="9"/>
        <v>0</v>
      </c>
      <c r="I113" s="10">
        <f>SUM(feb!F113+mrt!K113+apr!L113+mei!M113+jun!K113+jul!K113+aug!K113+sep!L113+H113)</f>
        <v>4</v>
      </c>
      <c r="J113" s="18">
        <f t="shared" si="10"/>
        <v>0</v>
      </c>
      <c r="K113" s="22">
        <f>SUM(feb!H113+mrt!M113+apr!N113+mei!O113+jun!M113+jul!M113+aug!M113+sep!N113+J113)</f>
        <v>831</v>
      </c>
    </row>
    <row r="114" spans="1:11" ht="12.75">
      <c r="A114" s="14" t="s">
        <v>145</v>
      </c>
      <c r="B114" s="12"/>
      <c r="C114" s="12"/>
      <c r="D114" s="12"/>
      <c r="E114" s="12"/>
      <c r="F114" s="12"/>
      <c r="G114" s="12">
        <v>47</v>
      </c>
      <c r="H114" s="9">
        <f t="shared" si="9"/>
        <v>1</v>
      </c>
      <c r="I114" s="10">
        <f>SUM(feb!F114+mrt!K114+apr!L114+mei!M114+jun!K114+jul!K114+aug!K114+sep!L114+H114)</f>
        <v>4</v>
      </c>
      <c r="J114" s="18">
        <f t="shared" si="10"/>
        <v>47</v>
      </c>
      <c r="K114" s="22">
        <f>SUM(feb!H114+mrt!M114+apr!N114+mei!O114+jun!M114+jul!M114+aug!M114+sep!N114+J114)</f>
        <v>355</v>
      </c>
    </row>
    <row r="115" spans="1:11" ht="12.75">
      <c r="A115" s="14" t="s">
        <v>143</v>
      </c>
      <c r="B115" s="12"/>
      <c r="C115" s="12"/>
      <c r="D115" s="12"/>
      <c r="E115" s="12"/>
      <c r="F115" s="12"/>
      <c r="G115" s="12"/>
      <c r="H115" s="9">
        <f t="shared" si="9"/>
        <v>0</v>
      </c>
      <c r="I115" s="10">
        <f>SUM(feb!F115+mrt!K115+apr!L115+mei!M115+jun!K115+jul!K115+aug!K115+sep!L115+H115)</f>
        <v>5</v>
      </c>
      <c r="J115" s="18">
        <f t="shared" si="10"/>
        <v>0</v>
      </c>
      <c r="K115" s="22">
        <f>SUM(feb!H115+mrt!M115+apr!N115+mei!O115+jun!M115+jul!M115+aug!M115+sep!N115+J115)</f>
        <v>350</v>
      </c>
    </row>
    <row r="116" spans="1:11" ht="12.75">
      <c r="A116" s="14" t="s">
        <v>114</v>
      </c>
      <c r="B116" s="12"/>
      <c r="C116" s="12"/>
      <c r="D116" s="12"/>
      <c r="E116" s="12"/>
      <c r="F116" s="12"/>
      <c r="G116" s="12"/>
      <c r="H116" s="9">
        <f t="shared" si="9"/>
        <v>0</v>
      </c>
      <c r="I116" s="10">
        <f>SUM(feb!F116+mrt!K116+apr!L116+mei!M116+jun!K116+jul!K116+aug!K116+sep!L116+H116)</f>
        <v>0</v>
      </c>
      <c r="J116" s="18">
        <f t="shared" si="10"/>
        <v>0</v>
      </c>
      <c r="K116" s="22">
        <f>SUM(feb!H116+mrt!M116+apr!N116+mei!O116+jun!M116+jul!M116+aug!M116+sep!N116+J116)</f>
        <v>0</v>
      </c>
    </row>
    <row r="117" spans="1:11" ht="12.75">
      <c r="A117" s="14" t="s">
        <v>124</v>
      </c>
      <c r="B117" s="12"/>
      <c r="C117" s="12"/>
      <c r="D117" s="12"/>
      <c r="E117" s="12"/>
      <c r="F117" s="12"/>
      <c r="G117" s="12"/>
      <c r="H117" s="9">
        <f t="shared" si="9"/>
        <v>0</v>
      </c>
      <c r="I117" s="10">
        <f>SUM(feb!F117+mrt!K117+apr!L117+mei!M117+jun!K117+jul!K117+aug!K117+sep!L117+H117)</f>
        <v>12</v>
      </c>
      <c r="J117" s="18">
        <f t="shared" si="10"/>
        <v>0</v>
      </c>
      <c r="K117" s="22">
        <f>SUM(feb!H117+mrt!M117+apr!N117+mei!O117+jun!M117+jul!M117+aug!M117+sep!N117+J117)</f>
        <v>817</v>
      </c>
    </row>
    <row r="118" spans="1:11" ht="12.75">
      <c r="A118" s="14" t="s">
        <v>148</v>
      </c>
      <c r="B118" s="12"/>
      <c r="C118" s="12"/>
      <c r="D118" s="12"/>
      <c r="E118" s="12"/>
      <c r="F118" s="12"/>
      <c r="G118" s="12"/>
      <c r="H118" s="9">
        <f t="shared" si="9"/>
        <v>0</v>
      </c>
      <c r="I118" s="10">
        <f>SUM(feb!F118+mrt!K118+apr!L118+mei!M118+jun!K118+jul!K118+aug!K118+sep!L118+H118)</f>
        <v>8</v>
      </c>
      <c r="J118" s="18">
        <f t="shared" si="10"/>
        <v>0</v>
      </c>
      <c r="K118" s="22">
        <f>SUM(feb!H118+mrt!M118+apr!N118+mei!O118+jun!M118+jul!M118+aug!M118+sep!N118+J118)</f>
        <v>863</v>
      </c>
    </row>
    <row r="119" spans="1:11" ht="12.75">
      <c r="A119" s="14" t="s">
        <v>69</v>
      </c>
      <c r="B119" s="12"/>
      <c r="C119" s="12"/>
      <c r="D119" s="12"/>
      <c r="E119" s="12"/>
      <c r="F119" s="12"/>
      <c r="G119" s="12"/>
      <c r="H119" s="9">
        <f t="shared" si="9"/>
        <v>0</v>
      </c>
      <c r="I119" s="10">
        <f>SUM(feb!F119+mrt!K119+apr!L119+mei!M119+jun!K119+jul!K119+aug!K119+sep!L119+H119)</f>
        <v>1</v>
      </c>
      <c r="J119" s="18">
        <f t="shared" si="10"/>
        <v>0</v>
      </c>
      <c r="K119" s="22">
        <f>SUM(feb!H119+mrt!M119+apr!N119+mei!O119+jun!M119+jul!M119+aug!M119+sep!N119+J119)</f>
        <v>114</v>
      </c>
    </row>
    <row r="120" spans="1:11" ht="12.75">
      <c r="A120" s="26" t="s">
        <v>95</v>
      </c>
      <c r="B120" s="27"/>
      <c r="C120" s="27"/>
      <c r="D120" s="27"/>
      <c r="E120" s="27"/>
      <c r="F120" s="27">
        <v>61</v>
      </c>
      <c r="G120" s="27"/>
      <c r="H120" s="9">
        <v>1</v>
      </c>
      <c r="I120" s="10">
        <f>SUM(feb!F120+mrt!K120+apr!L120+mei!M120+jun!K120+jul!K120+aug!K120+sep!L120+H120)</f>
        <v>12</v>
      </c>
      <c r="J120" s="18">
        <f t="shared" si="8"/>
        <v>61</v>
      </c>
      <c r="K120" s="22">
        <f>SUM(feb!H120+mrt!M120+apr!N120+mei!O120+jun!M120+jul!M120+aug!M120+sep!N120+J120)</f>
        <v>2502</v>
      </c>
    </row>
    <row r="121" spans="1:11" ht="12.75">
      <c r="A121" s="39" t="s">
        <v>118</v>
      </c>
      <c r="B121" s="27"/>
      <c r="C121" s="27"/>
      <c r="D121" s="27"/>
      <c r="E121" s="27">
        <v>61</v>
      </c>
      <c r="F121" s="27"/>
      <c r="G121" s="27">
        <v>56</v>
      </c>
      <c r="H121" s="9">
        <f>COUNT(C121,E121,G121)</f>
        <v>2</v>
      </c>
      <c r="I121" s="10">
        <f>SUM(feb!F121+mrt!K121+apr!L121+mei!M121+jun!K121+jul!K121+aug!K121+sep!L121+H121)</f>
        <v>19</v>
      </c>
      <c r="J121" s="18">
        <f t="shared" si="8"/>
        <v>117</v>
      </c>
      <c r="K121" s="22">
        <f>SUM(feb!H121+mrt!M121+apr!N121+mei!O121+jun!M121+jul!M121+aug!M121+sep!N121+J121)</f>
        <v>1461</v>
      </c>
    </row>
    <row r="122" spans="1:11" ht="12.75">
      <c r="A122" s="26" t="s">
        <v>115</v>
      </c>
      <c r="B122" s="27"/>
      <c r="C122" s="27">
        <v>51</v>
      </c>
      <c r="D122" s="27"/>
      <c r="E122" s="27">
        <v>42</v>
      </c>
      <c r="F122" s="27"/>
      <c r="G122" s="27">
        <v>47</v>
      </c>
      <c r="H122" s="9">
        <f>COUNT(C122,E122,G122)</f>
        <v>3</v>
      </c>
      <c r="I122" s="10">
        <f>SUM(feb!F122+mrt!K122+apr!L122+mei!M122+jun!K122+jul!K122+aug!K122+sep!L122+H122)</f>
        <v>32</v>
      </c>
      <c r="J122" s="18">
        <f t="shared" si="8"/>
        <v>140</v>
      </c>
      <c r="K122" s="22">
        <f>SUM(feb!H122+mrt!M122+apr!N122+mei!O122+jun!M122+jul!M122+aug!M122+sep!N122+J122)</f>
        <v>2294</v>
      </c>
    </row>
    <row r="123" spans="1:11" ht="12.75">
      <c r="A123" s="26" t="s">
        <v>31</v>
      </c>
      <c r="B123" s="27"/>
      <c r="C123" s="27"/>
      <c r="D123" s="27"/>
      <c r="E123" s="27">
        <v>50</v>
      </c>
      <c r="F123" s="27">
        <v>61</v>
      </c>
      <c r="G123" s="27">
        <v>47</v>
      </c>
      <c r="H123" s="9">
        <v>3</v>
      </c>
      <c r="I123" s="10">
        <f>SUM(feb!F123+mrt!K123+apr!L123+mei!M123+jun!K123+jul!K123+aug!K123+sep!L123+H123)</f>
        <v>29</v>
      </c>
      <c r="J123" s="18">
        <f t="shared" si="8"/>
        <v>158</v>
      </c>
      <c r="K123" s="22">
        <f>SUM(feb!H123+mrt!M123+apr!N123+mei!O123+jun!M123+jul!M123+aug!M123+sep!N123+J123)</f>
        <v>2755</v>
      </c>
    </row>
    <row r="124" spans="1:11" ht="12.75">
      <c r="A124" s="26" t="s">
        <v>142</v>
      </c>
      <c r="B124" s="27"/>
      <c r="C124" s="27"/>
      <c r="D124" s="27"/>
      <c r="E124" s="27"/>
      <c r="F124" s="27"/>
      <c r="G124" s="27"/>
      <c r="H124" s="9">
        <f>COUNT(C124,E124,G124)</f>
        <v>0</v>
      </c>
      <c r="I124" s="10">
        <f>SUM(feb!F124+mrt!K124+apr!L124+mei!M124+jun!K124+jul!K124+aug!K124+sep!L124+H124)</f>
        <v>2</v>
      </c>
      <c r="J124" s="18">
        <f>SUM(B124:G124)</f>
        <v>0</v>
      </c>
      <c r="K124" s="22">
        <f>SUM(feb!H124+mrt!M124+apr!N124+mei!O124+jun!M124+jul!M124+aug!M124+sep!N124+J124)</f>
        <v>446</v>
      </c>
    </row>
    <row r="125" spans="1:11" ht="13.5" thickBot="1">
      <c r="A125" s="15" t="s">
        <v>121</v>
      </c>
      <c r="B125" s="31"/>
      <c r="C125" s="31"/>
      <c r="D125" s="31"/>
      <c r="E125" s="31"/>
      <c r="F125" s="31"/>
      <c r="G125" s="31"/>
      <c r="H125" s="25">
        <f>COUNT(C125,E125,G125)</f>
        <v>0</v>
      </c>
      <c r="I125" s="28">
        <f>SUM(feb!F125+mrt!K125+apr!L125+mei!M125+jun!K125+jul!K125+aug!K125+sep!L125+H125)</f>
        <v>0</v>
      </c>
      <c r="J125" s="29">
        <f>SUM(B125:G125)</f>
        <v>0</v>
      </c>
      <c r="K125" s="30">
        <f>SUM(feb!H125+mrt!M125+apr!N125+mei!O125+jun!M125+jul!M125+aug!M125+sep!N125+J125)</f>
        <v>0</v>
      </c>
    </row>
  </sheetData>
  <sheetProtection/>
  <mergeCells count="4">
    <mergeCell ref="J2:J3"/>
    <mergeCell ref="K2:K3"/>
    <mergeCell ref="H2:H3"/>
    <mergeCell ref="I2:I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16.140625" style="0" customWidth="1"/>
    <col min="2" max="2" width="4.00390625" style="0" customWidth="1"/>
    <col min="3" max="3" width="3.8515625" style="0" customWidth="1"/>
    <col min="4" max="4" width="3.57421875" style="0" customWidth="1"/>
    <col min="5" max="5" width="4.28125" style="0" customWidth="1"/>
    <col min="6" max="9" width="5.7109375" style="0" customWidth="1"/>
  </cols>
  <sheetData>
    <row r="1" spans="1:9" ht="27.75" customHeight="1" thickBot="1">
      <c r="A1" s="49" t="s">
        <v>127</v>
      </c>
      <c r="I1" s="50" t="s">
        <v>40</v>
      </c>
    </row>
    <row r="2" spans="1:9" s="1" customFormat="1" ht="48.75" customHeight="1">
      <c r="A2" s="16"/>
      <c r="B2" s="17" t="s">
        <v>2</v>
      </c>
      <c r="C2" s="17" t="s">
        <v>3</v>
      </c>
      <c r="D2" s="17" t="s">
        <v>2</v>
      </c>
      <c r="E2" s="17" t="s">
        <v>3</v>
      </c>
      <c r="F2" s="69" t="s">
        <v>43</v>
      </c>
      <c r="G2" s="71" t="s">
        <v>44</v>
      </c>
      <c r="H2" s="65" t="s">
        <v>41</v>
      </c>
      <c r="I2" s="67" t="s">
        <v>42</v>
      </c>
    </row>
    <row r="3" spans="1:9" ht="18" customHeight="1" thickBot="1">
      <c r="A3" s="13"/>
      <c r="B3" s="5">
        <v>18</v>
      </c>
      <c r="C3" s="5">
        <v>19</v>
      </c>
      <c r="D3" s="5">
        <v>25</v>
      </c>
      <c r="E3" s="5">
        <v>26</v>
      </c>
      <c r="F3" s="70"/>
      <c r="G3" s="72"/>
      <c r="H3" s="66"/>
      <c r="I3" s="68"/>
    </row>
    <row r="4" spans="1:9" ht="12.75">
      <c r="A4" s="14" t="s">
        <v>6</v>
      </c>
      <c r="B4" s="12"/>
      <c r="C4" s="12"/>
      <c r="D4" s="12"/>
      <c r="E4" s="12"/>
      <c r="F4" s="32">
        <v>0</v>
      </c>
      <c r="G4" s="10">
        <f>SUM(F4)</f>
        <v>0</v>
      </c>
      <c r="H4" s="18">
        <f>SUM(B4:E4)</f>
        <v>0</v>
      </c>
      <c r="I4" s="22">
        <f>SUM(H4)</f>
        <v>0</v>
      </c>
    </row>
    <row r="5" spans="1:9" ht="12.75">
      <c r="A5" s="14" t="s">
        <v>6</v>
      </c>
      <c r="B5" s="12">
        <v>62</v>
      </c>
      <c r="C5" s="12"/>
      <c r="D5" s="12">
        <v>82</v>
      </c>
      <c r="E5" s="12"/>
      <c r="F5" s="32">
        <v>1</v>
      </c>
      <c r="G5" s="10">
        <f>SUM(F5)</f>
        <v>1</v>
      </c>
      <c r="H5" s="18">
        <f>SUM(B5:E5)</f>
        <v>144</v>
      </c>
      <c r="I5" s="22">
        <f>SUM(H5)</f>
        <v>144</v>
      </c>
    </row>
    <row r="6" spans="1:9" ht="12.75">
      <c r="A6" s="14" t="s">
        <v>32</v>
      </c>
      <c r="B6" s="12"/>
      <c r="C6" s="12"/>
      <c r="D6" s="12"/>
      <c r="E6" s="12"/>
      <c r="F6" s="32">
        <v>3</v>
      </c>
      <c r="G6" s="10">
        <f>SUM(F6)</f>
        <v>3</v>
      </c>
      <c r="H6" s="18">
        <f>SUM(B6:E6)</f>
        <v>0</v>
      </c>
      <c r="I6" s="22">
        <f>SUM(H6)</f>
        <v>0</v>
      </c>
    </row>
    <row r="7" spans="1:9" ht="12.75">
      <c r="A7" s="14" t="s">
        <v>97</v>
      </c>
      <c r="B7" s="12"/>
      <c r="C7" s="12">
        <v>64</v>
      </c>
      <c r="D7" s="12"/>
      <c r="E7" s="12">
        <v>63</v>
      </c>
      <c r="F7" s="32">
        <v>4</v>
      </c>
      <c r="G7" s="10">
        <f>SUM(F7)</f>
        <v>4</v>
      </c>
      <c r="H7" s="18">
        <f>SUM(B7:E7)</f>
        <v>127</v>
      </c>
      <c r="I7" s="22">
        <f>SUM(H7)</f>
        <v>127</v>
      </c>
    </row>
    <row r="8" spans="1:9" ht="12.75">
      <c r="A8" s="14" t="s">
        <v>82</v>
      </c>
      <c r="B8" s="12"/>
      <c r="C8" s="12"/>
      <c r="D8" s="12">
        <v>82</v>
      </c>
      <c r="E8" s="12"/>
      <c r="F8" s="32">
        <v>1</v>
      </c>
      <c r="G8" s="10">
        <f aca="true" t="shared" si="0" ref="G8:G78">SUM(F8)</f>
        <v>1</v>
      </c>
      <c r="H8" s="18">
        <f aca="true" t="shared" si="1" ref="H8:H78">SUM(B8:E8)</f>
        <v>82</v>
      </c>
      <c r="I8" s="22">
        <f aca="true" t="shared" si="2" ref="I8:I78">SUM(H8)</f>
        <v>82</v>
      </c>
    </row>
    <row r="9" spans="1:9" ht="12.75">
      <c r="A9" s="14" t="s">
        <v>91</v>
      </c>
      <c r="B9" s="12"/>
      <c r="C9" s="12"/>
      <c r="D9" s="12"/>
      <c r="E9" s="12"/>
      <c r="F9" s="32">
        <f aca="true" t="shared" si="3" ref="F9:F78">COUNT(C9,E9)</f>
        <v>0</v>
      </c>
      <c r="G9" s="10">
        <f t="shared" si="0"/>
        <v>0</v>
      </c>
      <c r="H9" s="18">
        <f t="shared" si="1"/>
        <v>0</v>
      </c>
      <c r="I9" s="22">
        <f t="shared" si="2"/>
        <v>0</v>
      </c>
    </row>
    <row r="10" spans="1:9" ht="12.75">
      <c r="A10" s="14" t="s">
        <v>75</v>
      </c>
      <c r="B10" s="12"/>
      <c r="C10" s="12"/>
      <c r="D10" s="12"/>
      <c r="E10" s="12"/>
      <c r="F10" s="32">
        <f t="shared" si="3"/>
        <v>0</v>
      </c>
      <c r="G10" s="10">
        <f t="shared" si="0"/>
        <v>0</v>
      </c>
      <c r="H10" s="18">
        <f t="shared" si="1"/>
        <v>0</v>
      </c>
      <c r="I10" s="22">
        <f t="shared" si="2"/>
        <v>0</v>
      </c>
    </row>
    <row r="11" spans="1:9" ht="12.75">
      <c r="A11" s="14" t="s">
        <v>7</v>
      </c>
      <c r="B11" s="12"/>
      <c r="C11" s="12"/>
      <c r="D11" s="12"/>
      <c r="E11" s="12"/>
      <c r="F11" s="32">
        <f t="shared" si="3"/>
        <v>0</v>
      </c>
      <c r="G11" s="10">
        <f t="shared" si="0"/>
        <v>0</v>
      </c>
      <c r="H11" s="18">
        <f t="shared" si="1"/>
        <v>0</v>
      </c>
      <c r="I11" s="22">
        <f t="shared" si="2"/>
        <v>0</v>
      </c>
    </row>
    <row r="12" spans="1:9" ht="12.75">
      <c r="A12" s="14" t="s">
        <v>100</v>
      </c>
      <c r="B12" s="12"/>
      <c r="C12" s="12"/>
      <c r="D12" s="12"/>
      <c r="E12" s="12"/>
      <c r="F12" s="32">
        <f t="shared" si="3"/>
        <v>0</v>
      </c>
      <c r="G12" s="10">
        <f t="shared" si="0"/>
        <v>0</v>
      </c>
      <c r="H12" s="18">
        <f t="shared" si="1"/>
        <v>0</v>
      </c>
      <c r="I12" s="22">
        <f t="shared" si="2"/>
        <v>0</v>
      </c>
    </row>
    <row r="13" spans="1:9" ht="12.75">
      <c r="A13" s="14" t="s">
        <v>86</v>
      </c>
      <c r="B13" s="12">
        <v>73</v>
      </c>
      <c r="C13" s="12">
        <v>64</v>
      </c>
      <c r="D13" s="12">
        <v>80</v>
      </c>
      <c r="E13" s="12">
        <v>63</v>
      </c>
      <c r="F13" s="32">
        <f t="shared" si="3"/>
        <v>2</v>
      </c>
      <c r="G13" s="10">
        <f t="shared" si="0"/>
        <v>2</v>
      </c>
      <c r="H13" s="18">
        <f t="shared" si="1"/>
        <v>280</v>
      </c>
      <c r="I13" s="22">
        <f t="shared" si="2"/>
        <v>280</v>
      </c>
    </row>
    <row r="14" spans="1:9" ht="12.75">
      <c r="A14" s="14" t="s">
        <v>62</v>
      </c>
      <c r="B14" s="12"/>
      <c r="C14" s="12"/>
      <c r="D14" s="11"/>
      <c r="E14" s="12"/>
      <c r="F14" s="32">
        <f t="shared" si="3"/>
        <v>0</v>
      </c>
      <c r="G14" s="10">
        <f t="shared" si="0"/>
        <v>0</v>
      </c>
      <c r="H14" s="18">
        <f t="shared" si="1"/>
        <v>0</v>
      </c>
      <c r="I14" s="22">
        <f t="shared" si="2"/>
        <v>0</v>
      </c>
    </row>
    <row r="15" spans="1:9" ht="12.75">
      <c r="A15" s="14" t="s">
        <v>8</v>
      </c>
      <c r="B15" s="12"/>
      <c r="C15" s="12">
        <v>48</v>
      </c>
      <c r="D15" s="12"/>
      <c r="E15" s="12">
        <v>58</v>
      </c>
      <c r="F15" s="32">
        <f t="shared" si="3"/>
        <v>2</v>
      </c>
      <c r="G15" s="10">
        <f t="shared" si="0"/>
        <v>2</v>
      </c>
      <c r="H15" s="18">
        <f t="shared" si="1"/>
        <v>106</v>
      </c>
      <c r="I15" s="22">
        <f t="shared" si="2"/>
        <v>106</v>
      </c>
    </row>
    <row r="16" spans="1:9" ht="12.75">
      <c r="A16" s="14" t="s">
        <v>149</v>
      </c>
      <c r="B16" s="12"/>
      <c r="C16" s="12"/>
      <c r="D16" s="12"/>
      <c r="E16" s="12"/>
      <c r="F16" s="32"/>
      <c r="G16" s="10"/>
      <c r="H16" s="18"/>
      <c r="I16" s="22"/>
    </row>
    <row r="17" spans="1:9" ht="12.75">
      <c r="A17" s="14" t="s">
        <v>67</v>
      </c>
      <c r="B17" s="12"/>
      <c r="C17" s="12"/>
      <c r="D17" s="12"/>
      <c r="E17" s="12">
        <v>63</v>
      </c>
      <c r="F17" s="32">
        <f t="shared" si="3"/>
        <v>1</v>
      </c>
      <c r="G17" s="10">
        <f t="shared" si="0"/>
        <v>1</v>
      </c>
      <c r="H17" s="18">
        <f t="shared" si="1"/>
        <v>63</v>
      </c>
      <c r="I17" s="22">
        <f t="shared" si="2"/>
        <v>63</v>
      </c>
    </row>
    <row r="18" spans="1:9" ht="12.75">
      <c r="A18" s="14" t="s">
        <v>63</v>
      </c>
      <c r="B18" s="12"/>
      <c r="C18" s="12"/>
      <c r="D18" s="12"/>
      <c r="E18" s="12">
        <v>63</v>
      </c>
      <c r="F18" s="32">
        <f t="shared" si="3"/>
        <v>1</v>
      </c>
      <c r="G18" s="10">
        <f t="shared" si="0"/>
        <v>1</v>
      </c>
      <c r="H18" s="18">
        <f t="shared" si="1"/>
        <v>63</v>
      </c>
      <c r="I18" s="22">
        <f t="shared" si="2"/>
        <v>63</v>
      </c>
    </row>
    <row r="19" spans="1:9" ht="12.75">
      <c r="A19" s="14" t="s">
        <v>76</v>
      </c>
      <c r="B19" s="12"/>
      <c r="C19" s="12"/>
      <c r="D19" s="12"/>
      <c r="E19" s="12">
        <v>63</v>
      </c>
      <c r="F19" s="32">
        <f t="shared" si="3"/>
        <v>1</v>
      </c>
      <c r="G19" s="10">
        <f t="shared" si="0"/>
        <v>1</v>
      </c>
      <c r="H19" s="18">
        <f t="shared" si="1"/>
        <v>63</v>
      </c>
      <c r="I19" s="22">
        <f t="shared" si="2"/>
        <v>63</v>
      </c>
    </row>
    <row r="20" spans="1:9" ht="12.75">
      <c r="A20" s="41" t="s">
        <v>33</v>
      </c>
      <c r="B20" s="12"/>
      <c r="C20" s="12"/>
      <c r="D20" s="12"/>
      <c r="E20" s="12"/>
      <c r="F20" s="32">
        <f t="shared" si="3"/>
        <v>0</v>
      </c>
      <c r="G20" s="10">
        <f t="shared" si="0"/>
        <v>0</v>
      </c>
      <c r="H20" s="18">
        <f t="shared" si="1"/>
        <v>0</v>
      </c>
      <c r="I20" s="22">
        <f t="shared" si="2"/>
        <v>0</v>
      </c>
    </row>
    <row r="21" spans="1:9" ht="12.75">
      <c r="A21" s="14" t="s">
        <v>88</v>
      </c>
      <c r="B21" s="12"/>
      <c r="C21" s="12"/>
      <c r="D21" s="12"/>
      <c r="E21" s="12"/>
      <c r="F21" s="32">
        <f t="shared" si="3"/>
        <v>0</v>
      </c>
      <c r="G21" s="10">
        <f t="shared" si="0"/>
        <v>0</v>
      </c>
      <c r="H21" s="18">
        <f t="shared" si="1"/>
        <v>0</v>
      </c>
      <c r="I21" s="22">
        <f t="shared" si="2"/>
        <v>0</v>
      </c>
    </row>
    <row r="22" spans="1:9" ht="12.75">
      <c r="A22" s="14" t="s">
        <v>89</v>
      </c>
      <c r="B22" s="12"/>
      <c r="C22" s="12"/>
      <c r="D22" s="12"/>
      <c r="E22" s="12"/>
      <c r="F22" s="32">
        <f t="shared" si="3"/>
        <v>0</v>
      </c>
      <c r="G22" s="10">
        <f t="shared" si="0"/>
        <v>0</v>
      </c>
      <c r="H22" s="18">
        <f t="shared" si="1"/>
        <v>0</v>
      </c>
      <c r="I22" s="22">
        <f t="shared" si="2"/>
        <v>0</v>
      </c>
    </row>
    <row r="23" spans="1:9" ht="12.75">
      <c r="A23" s="14" t="s">
        <v>90</v>
      </c>
      <c r="B23" s="12"/>
      <c r="C23" s="12"/>
      <c r="D23" s="12"/>
      <c r="E23" s="12"/>
      <c r="F23" s="32">
        <f t="shared" si="3"/>
        <v>0</v>
      </c>
      <c r="G23" s="10">
        <f t="shared" si="0"/>
        <v>0</v>
      </c>
      <c r="H23" s="18">
        <f t="shared" si="1"/>
        <v>0</v>
      </c>
      <c r="I23" s="22">
        <f t="shared" si="2"/>
        <v>0</v>
      </c>
    </row>
    <row r="24" spans="1:9" ht="12.75">
      <c r="A24" s="14" t="s">
        <v>135</v>
      </c>
      <c r="B24" s="12"/>
      <c r="C24" s="12">
        <v>64</v>
      </c>
      <c r="D24" s="12"/>
      <c r="E24" s="12">
        <v>63</v>
      </c>
      <c r="F24" s="32">
        <f t="shared" si="3"/>
        <v>2</v>
      </c>
      <c r="G24" s="10">
        <f t="shared" si="0"/>
        <v>2</v>
      </c>
      <c r="H24" s="18">
        <f t="shared" si="1"/>
        <v>127</v>
      </c>
      <c r="I24" s="22">
        <f t="shared" si="2"/>
        <v>127</v>
      </c>
    </row>
    <row r="25" spans="1:9" ht="12.75">
      <c r="A25" s="14" t="s">
        <v>39</v>
      </c>
      <c r="B25" s="12"/>
      <c r="C25" s="12"/>
      <c r="D25" s="12"/>
      <c r="E25" s="12"/>
      <c r="F25" s="32">
        <f t="shared" si="3"/>
        <v>0</v>
      </c>
      <c r="G25" s="10">
        <f t="shared" si="0"/>
        <v>0</v>
      </c>
      <c r="H25" s="18">
        <f t="shared" si="1"/>
        <v>0</v>
      </c>
      <c r="I25" s="22">
        <f t="shared" si="2"/>
        <v>0</v>
      </c>
    </row>
    <row r="26" spans="1:9" ht="12.75">
      <c r="A26" s="14" t="s">
        <v>101</v>
      </c>
      <c r="B26" s="11"/>
      <c r="C26" s="12"/>
      <c r="D26" s="12"/>
      <c r="E26" s="12"/>
      <c r="F26" s="32">
        <f t="shared" si="3"/>
        <v>0</v>
      </c>
      <c r="G26" s="10">
        <f t="shared" si="0"/>
        <v>0</v>
      </c>
      <c r="H26" s="18">
        <f t="shared" si="1"/>
        <v>0</v>
      </c>
      <c r="I26" s="22">
        <f t="shared" si="2"/>
        <v>0</v>
      </c>
    </row>
    <row r="27" spans="1:9" ht="12.75">
      <c r="A27" s="14" t="s">
        <v>150</v>
      </c>
      <c r="B27" s="11"/>
      <c r="C27" s="12"/>
      <c r="D27" s="12"/>
      <c r="E27" s="12"/>
      <c r="F27" s="32"/>
      <c r="G27" s="10"/>
      <c r="H27" s="18"/>
      <c r="I27" s="22"/>
    </row>
    <row r="28" spans="1:9" ht="12.75">
      <c r="A28" s="14" t="s">
        <v>9</v>
      </c>
      <c r="B28" s="12"/>
      <c r="C28" s="12"/>
      <c r="D28" s="12"/>
      <c r="E28" s="12"/>
      <c r="F28" s="32">
        <f t="shared" si="3"/>
        <v>0</v>
      </c>
      <c r="G28" s="10">
        <f t="shared" si="0"/>
        <v>0</v>
      </c>
      <c r="H28" s="18">
        <f t="shared" si="1"/>
        <v>0</v>
      </c>
      <c r="I28" s="22">
        <f t="shared" si="2"/>
        <v>0</v>
      </c>
    </row>
    <row r="29" spans="1:9" ht="12.75">
      <c r="A29" s="14" t="s">
        <v>111</v>
      </c>
      <c r="B29" s="12"/>
      <c r="C29" s="12">
        <v>48</v>
      </c>
      <c r="D29" s="12">
        <v>82</v>
      </c>
      <c r="E29" s="12"/>
      <c r="F29" s="32">
        <v>2</v>
      </c>
      <c r="G29" s="10">
        <f t="shared" si="0"/>
        <v>2</v>
      </c>
      <c r="H29" s="18">
        <f t="shared" si="1"/>
        <v>130</v>
      </c>
      <c r="I29" s="22">
        <f t="shared" si="2"/>
        <v>130</v>
      </c>
    </row>
    <row r="30" spans="1:9" ht="12.75">
      <c r="A30" s="14" t="s">
        <v>103</v>
      </c>
      <c r="B30" s="12">
        <v>62</v>
      </c>
      <c r="C30" s="12"/>
      <c r="D30" s="12">
        <v>82</v>
      </c>
      <c r="E30" s="12"/>
      <c r="F30" s="32">
        <v>3</v>
      </c>
      <c r="G30" s="10">
        <f t="shared" si="0"/>
        <v>3</v>
      </c>
      <c r="H30" s="18">
        <f>SUM(B30:E30)</f>
        <v>144</v>
      </c>
      <c r="I30" s="22">
        <f t="shared" si="2"/>
        <v>144</v>
      </c>
    </row>
    <row r="31" spans="1:9" ht="12.75">
      <c r="A31" s="14" t="s">
        <v>144</v>
      </c>
      <c r="B31" s="12"/>
      <c r="C31" s="12"/>
      <c r="D31" s="12"/>
      <c r="E31" s="12"/>
      <c r="F31" s="32">
        <v>0</v>
      </c>
      <c r="G31" s="10">
        <f t="shared" si="0"/>
        <v>0</v>
      </c>
      <c r="H31" s="18">
        <f>SUM(B31:E31)</f>
        <v>0</v>
      </c>
      <c r="I31" s="22">
        <f t="shared" si="2"/>
        <v>0</v>
      </c>
    </row>
    <row r="32" spans="1:9" ht="12.75">
      <c r="A32" s="14" t="s">
        <v>10</v>
      </c>
      <c r="B32" s="12"/>
      <c r="C32" s="12"/>
      <c r="D32" s="11"/>
      <c r="E32" s="12"/>
      <c r="F32" s="32">
        <v>0</v>
      </c>
      <c r="G32" s="10">
        <f>SUM(F32)</f>
        <v>0</v>
      </c>
      <c r="H32" s="18">
        <f>SUM(B32:E32)</f>
        <v>0</v>
      </c>
      <c r="I32" s="22">
        <f>SUM(H32)</f>
        <v>0</v>
      </c>
    </row>
    <row r="33" spans="1:9" ht="12.75">
      <c r="A33" s="14" t="s">
        <v>154</v>
      </c>
      <c r="B33" s="12"/>
      <c r="C33" s="12"/>
      <c r="D33" s="11"/>
      <c r="E33" s="12"/>
      <c r="F33" s="32">
        <v>0</v>
      </c>
      <c r="G33" s="10">
        <f>SUM(F33)</f>
        <v>0</v>
      </c>
      <c r="H33" s="18">
        <f>SUM(B33:E33)</f>
        <v>0</v>
      </c>
      <c r="I33" s="22">
        <f>SUM(H33)</f>
        <v>0</v>
      </c>
    </row>
    <row r="34" spans="1:9" ht="12.75">
      <c r="A34" s="14" t="s">
        <v>161</v>
      </c>
      <c r="B34" s="12"/>
      <c r="C34" s="12"/>
      <c r="D34" s="11"/>
      <c r="E34" s="12"/>
      <c r="F34" s="32"/>
      <c r="G34" s="10">
        <f>SUM(F34)</f>
        <v>0</v>
      </c>
      <c r="H34" s="18">
        <f>SUM(B34:E34)</f>
        <v>0</v>
      </c>
      <c r="I34" s="22">
        <f>SUM(H34)</f>
        <v>0</v>
      </c>
    </row>
    <row r="35" spans="1:9" ht="12.75">
      <c r="A35" s="14" t="s">
        <v>36</v>
      </c>
      <c r="B35" s="12">
        <v>73</v>
      </c>
      <c r="C35" s="12">
        <v>64</v>
      </c>
      <c r="D35" s="12">
        <v>80</v>
      </c>
      <c r="E35" s="12">
        <v>63</v>
      </c>
      <c r="F35" s="32">
        <f t="shared" si="3"/>
        <v>2</v>
      </c>
      <c r="G35" s="10">
        <f t="shared" si="0"/>
        <v>2</v>
      </c>
      <c r="H35" s="18">
        <f t="shared" si="1"/>
        <v>280</v>
      </c>
      <c r="I35" s="22">
        <f t="shared" si="2"/>
        <v>280</v>
      </c>
    </row>
    <row r="36" spans="1:9" ht="12.75">
      <c r="A36" s="14" t="s">
        <v>104</v>
      </c>
      <c r="B36" s="12"/>
      <c r="C36" s="12"/>
      <c r="D36" s="12"/>
      <c r="E36" s="12"/>
      <c r="F36" s="32">
        <f t="shared" si="3"/>
        <v>0</v>
      </c>
      <c r="G36" s="10">
        <f t="shared" si="0"/>
        <v>0</v>
      </c>
      <c r="H36" s="18">
        <f t="shared" si="1"/>
        <v>0</v>
      </c>
      <c r="I36" s="22">
        <f t="shared" si="2"/>
        <v>0</v>
      </c>
    </row>
    <row r="37" spans="1:9" ht="12.75">
      <c r="A37" s="14" t="s">
        <v>60</v>
      </c>
      <c r="B37" s="12">
        <v>62</v>
      </c>
      <c r="C37" s="12">
        <v>64</v>
      </c>
      <c r="D37" s="12"/>
      <c r="E37" s="12">
        <v>63</v>
      </c>
      <c r="F37" s="32">
        <f t="shared" si="3"/>
        <v>2</v>
      </c>
      <c r="G37" s="10">
        <f t="shared" si="0"/>
        <v>2</v>
      </c>
      <c r="H37" s="18">
        <f t="shared" si="1"/>
        <v>189</v>
      </c>
      <c r="I37" s="22">
        <f t="shared" si="2"/>
        <v>189</v>
      </c>
    </row>
    <row r="38" spans="1:9" ht="12.75">
      <c r="A38" s="14" t="s">
        <v>105</v>
      </c>
      <c r="B38" s="12">
        <v>62</v>
      </c>
      <c r="C38" s="12"/>
      <c r="D38" s="12"/>
      <c r="E38" s="12"/>
      <c r="F38" s="32">
        <v>1</v>
      </c>
      <c r="G38" s="10">
        <f t="shared" si="0"/>
        <v>1</v>
      </c>
      <c r="H38" s="18">
        <f t="shared" si="1"/>
        <v>62</v>
      </c>
      <c r="I38" s="22">
        <f t="shared" si="2"/>
        <v>62</v>
      </c>
    </row>
    <row r="39" spans="1:9" ht="12.75">
      <c r="A39" s="14" t="s">
        <v>11</v>
      </c>
      <c r="B39" s="12">
        <v>73</v>
      </c>
      <c r="C39" s="12">
        <v>64</v>
      </c>
      <c r="D39" s="12">
        <v>80</v>
      </c>
      <c r="E39" s="12">
        <v>63</v>
      </c>
      <c r="F39" s="32">
        <f t="shared" si="3"/>
        <v>2</v>
      </c>
      <c r="G39" s="10">
        <f t="shared" si="0"/>
        <v>2</v>
      </c>
      <c r="H39" s="18">
        <f t="shared" si="1"/>
        <v>280</v>
      </c>
      <c r="I39" s="22">
        <f t="shared" si="2"/>
        <v>280</v>
      </c>
    </row>
    <row r="40" spans="1:9" ht="12.75">
      <c r="A40" s="14" t="s">
        <v>12</v>
      </c>
      <c r="B40" s="11"/>
      <c r="C40" s="12"/>
      <c r="D40" s="12"/>
      <c r="E40" s="12"/>
      <c r="F40" s="32">
        <f t="shared" si="3"/>
        <v>0</v>
      </c>
      <c r="G40" s="10">
        <f t="shared" si="0"/>
        <v>0</v>
      </c>
      <c r="H40" s="18">
        <f t="shared" si="1"/>
        <v>0</v>
      </c>
      <c r="I40" s="22">
        <f t="shared" si="2"/>
        <v>0</v>
      </c>
    </row>
    <row r="41" spans="1:9" ht="12.75">
      <c r="A41" s="14" t="s">
        <v>84</v>
      </c>
      <c r="B41" s="12"/>
      <c r="C41" s="12">
        <v>30</v>
      </c>
      <c r="D41" s="12"/>
      <c r="E41" s="12">
        <v>58</v>
      </c>
      <c r="F41" s="32">
        <f t="shared" si="3"/>
        <v>2</v>
      </c>
      <c r="G41" s="10">
        <f t="shared" si="0"/>
        <v>2</v>
      </c>
      <c r="H41" s="18">
        <f t="shared" si="1"/>
        <v>88</v>
      </c>
      <c r="I41" s="22">
        <f t="shared" si="2"/>
        <v>88</v>
      </c>
    </row>
    <row r="42" spans="1:9" ht="12.75">
      <c r="A42" s="38" t="s">
        <v>119</v>
      </c>
      <c r="B42" s="12"/>
      <c r="C42" s="12"/>
      <c r="D42" s="12"/>
      <c r="E42" s="12"/>
      <c r="F42" s="32">
        <f t="shared" si="3"/>
        <v>0</v>
      </c>
      <c r="G42" s="10">
        <f t="shared" si="0"/>
        <v>0</v>
      </c>
      <c r="H42" s="18">
        <f t="shared" si="1"/>
        <v>0</v>
      </c>
      <c r="I42" s="22">
        <f t="shared" si="2"/>
        <v>0</v>
      </c>
    </row>
    <row r="43" spans="1:9" ht="12.75">
      <c r="A43" s="14" t="s">
        <v>38</v>
      </c>
      <c r="B43" s="12"/>
      <c r="C43" s="12"/>
      <c r="D43" s="12"/>
      <c r="E43" s="12"/>
      <c r="F43" s="32">
        <f t="shared" si="3"/>
        <v>0</v>
      </c>
      <c r="G43" s="10">
        <f t="shared" si="0"/>
        <v>0</v>
      </c>
      <c r="H43" s="18">
        <f t="shared" si="1"/>
        <v>0</v>
      </c>
      <c r="I43" s="22">
        <f t="shared" si="2"/>
        <v>0</v>
      </c>
    </row>
    <row r="44" spans="1:9" ht="12.75">
      <c r="A44" s="14" t="s">
        <v>13</v>
      </c>
      <c r="B44" s="12">
        <v>73</v>
      </c>
      <c r="C44" s="12">
        <v>64</v>
      </c>
      <c r="D44" s="12">
        <v>82</v>
      </c>
      <c r="E44" s="12">
        <v>63</v>
      </c>
      <c r="F44" s="32">
        <f t="shared" si="3"/>
        <v>2</v>
      </c>
      <c r="G44" s="10">
        <f t="shared" si="0"/>
        <v>2</v>
      </c>
      <c r="H44" s="18">
        <f t="shared" si="1"/>
        <v>282</v>
      </c>
      <c r="I44" s="22">
        <f t="shared" si="2"/>
        <v>282</v>
      </c>
    </row>
    <row r="45" spans="1:9" ht="12.75">
      <c r="A45" s="38" t="s">
        <v>106</v>
      </c>
      <c r="B45" s="12"/>
      <c r="C45" s="12"/>
      <c r="D45" s="12"/>
      <c r="E45" s="12"/>
      <c r="F45" s="32">
        <f t="shared" si="3"/>
        <v>0</v>
      </c>
      <c r="G45" s="10">
        <f t="shared" si="0"/>
        <v>0</v>
      </c>
      <c r="H45" s="18">
        <f t="shared" si="1"/>
        <v>0</v>
      </c>
      <c r="I45" s="22">
        <f t="shared" si="2"/>
        <v>0</v>
      </c>
    </row>
    <row r="46" spans="1:9" ht="12.75">
      <c r="A46" s="38" t="s">
        <v>136</v>
      </c>
      <c r="B46" s="12"/>
      <c r="C46" s="12">
        <v>64</v>
      </c>
      <c r="D46" s="12"/>
      <c r="E46" s="12">
        <v>63</v>
      </c>
      <c r="F46" s="32">
        <f t="shared" si="3"/>
        <v>2</v>
      </c>
      <c r="G46" s="10">
        <f t="shared" si="0"/>
        <v>2</v>
      </c>
      <c r="H46" s="18">
        <f t="shared" si="1"/>
        <v>127</v>
      </c>
      <c r="I46" s="22">
        <f t="shared" si="2"/>
        <v>127</v>
      </c>
    </row>
    <row r="47" spans="1:9" ht="12.75">
      <c r="A47" s="14" t="s">
        <v>94</v>
      </c>
      <c r="B47" s="12"/>
      <c r="C47" s="12"/>
      <c r="D47" s="12"/>
      <c r="E47" s="12"/>
      <c r="F47" s="32">
        <f t="shared" si="3"/>
        <v>0</v>
      </c>
      <c r="G47" s="10">
        <f t="shared" si="0"/>
        <v>0</v>
      </c>
      <c r="H47" s="18">
        <f t="shared" si="1"/>
        <v>0</v>
      </c>
      <c r="I47" s="22">
        <f t="shared" si="2"/>
        <v>0</v>
      </c>
    </row>
    <row r="48" spans="1:9" ht="12.75">
      <c r="A48" s="38" t="s">
        <v>112</v>
      </c>
      <c r="B48" s="12"/>
      <c r="C48" s="12"/>
      <c r="D48" s="12"/>
      <c r="E48" s="12"/>
      <c r="F48" s="32">
        <f t="shared" si="3"/>
        <v>0</v>
      </c>
      <c r="G48" s="10">
        <f t="shared" si="0"/>
        <v>0</v>
      </c>
      <c r="H48" s="18">
        <f t="shared" si="1"/>
        <v>0</v>
      </c>
      <c r="I48" s="22">
        <f t="shared" si="2"/>
        <v>0</v>
      </c>
    </row>
    <row r="49" spans="1:9" ht="12.75">
      <c r="A49" s="38" t="s">
        <v>162</v>
      </c>
      <c r="B49" s="12"/>
      <c r="C49" s="12"/>
      <c r="D49" s="12"/>
      <c r="E49" s="12"/>
      <c r="F49" s="32"/>
      <c r="G49" s="10"/>
      <c r="H49" s="18"/>
      <c r="I49" s="22"/>
    </row>
    <row r="50" spans="1:9" ht="12.75">
      <c r="A50" s="14" t="s">
        <v>14</v>
      </c>
      <c r="B50" s="12"/>
      <c r="C50" s="12"/>
      <c r="D50" s="12"/>
      <c r="E50" s="12"/>
      <c r="F50" s="32">
        <f t="shared" si="3"/>
        <v>0</v>
      </c>
      <c r="G50" s="10">
        <f t="shared" si="0"/>
        <v>0</v>
      </c>
      <c r="H50" s="18">
        <f t="shared" si="1"/>
        <v>0</v>
      </c>
      <c r="I50" s="22">
        <f t="shared" si="2"/>
        <v>0</v>
      </c>
    </row>
    <row r="51" spans="1:9" ht="12.75">
      <c r="A51" s="14" t="s">
        <v>126</v>
      </c>
      <c r="B51" s="12"/>
      <c r="C51" s="12"/>
      <c r="D51" s="12"/>
      <c r="E51" s="12"/>
      <c r="F51" s="32">
        <f t="shared" si="3"/>
        <v>0</v>
      </c>
      <c r="G51" s="10">
        <f t="shared" si="0"/>
        <v>0</v>
      </c>
      <c r="H51" s="18">
        <f t="shared" si="1"/>
        <v>0</v>
      </c>
      <c r="I51" s="22">
        <f t="shared" si="2"/>
        <v>0</v>
      </c>
    </row>
    <row r="52" spans="1:9" ht="12.75">
      <c r="A52" s="14" t="s">
        <v>123</v>
      </c>
      <c r="B52" s="12"/>
      <c r="C52" s="12"/>
      <c r="D52" s="12"/>
      <c r="E52" s="12">
        <v>42</v>
      </c>
      <c r="F52" s="32">
        <f t="shared" si="3"/>
        <v>1</v>
      </c>
      <c r="G52" s="10">
        <f t="shared" si="0"/>
        <v>1</v>
      </c>
      <c r="H52" s="18">
        <f t="shared" si="1"/>
        <v>42</v>
      </c>
      <c r="I52" s="22">
        <f t="shared" si="2"/>
        <v>42</v>
      </c>
    </row>
    <row r="53" spans="1:9" ht="12.75">
      <c r="A53" s="14" t="s">
        <v>15</v>
      </c>
      <c r="B53" s="12"/>
      <c r="C53" s="12"/>
      <c r="D53" s="12"/>
      <c r="E53" s="12"/>
      <c r="F53" s="32">
        <f t="shared" si="3"/>
        <v>0</v>
      </c>
      <c r="G53" s="10">
        <f t="shared" si="0"/>
        <v>0</v>
      </c>
      <c r="H53" s="18">
        <f t="shared" si="1"/>
        <v>0</v>
      </c>
      <c r="I53" s="22">
        <f t="shared" si="2"/>
        <v>0</v>
      </c>
    </row>
    <row r="54" spans="1:9" ht="12.75">
      <c r="A54" s="14" t="s">
        <v>79</v>
      </c>
      <c r="B54" s="12">
        <v>73</v>
      </c>
      <c r="C54" s="12">
        <v>64</v>
      </c>
      <c r="D54" s="12">
        <v>80</v>
      </c>
      <c r="E54" s="12">
        <v>63</v>
      </c>
      <c r="F54" s="32">
        <f t="shared" si="3"/>
        <v>2</v>
      </c>
      <c r="G54" s="10">
        <f t="shared" si="0"/>
        <v>2</v>
      </c>
      <c r="H54" s="18">
        <f t="shared" si="1"/>
        <v>280</v>
      </c>
      <c r="I54" s="22">
        <f t="shared" si="2"/>
        <v>280</v>
      </c>
    </row>
    <row r="55" spans="1:9" ht="12.75">
      <c r="A55" s="14" t="s">
        <v>68</v>
      </c>
      <c r="B55" s="12"/>
      <c r="C55" s="12"/>
      <c r="D55" s="11"/>
      <c r="E55" s="12">
        <v>63</v>
      </c>
      <c r="F55" s="32">
        <f t="shared" si="3"/>
        <v>1</v>
      </c>
      <c r="G55" s="10">
        <f t="shared" si="0"/>
        <v>1</v>
      </c>
      <c r="H55" s="18">
        <f t="shared" si="1"/>
        <v>63</v>
      </c>
      <c r="I55" s="22">
        <f t="shared" si="2"/>
        <v>63</v>
      </c>
    </row>
    <row r="56" spans="1:9" ht="12.75">
      <c r="A56" s="14" t="s">
        <v>73</v>
      </c>
      <c r="B56" s="12"/>
      <c r="C56" s="12"/>
      <c r="D56" s="12"/>
      <c r="E56" s="12"/>
      <c r="F56" s="32">
        <f t="shared" si="3"/>
        <v>0</v>
      </c>
      <c r="G56" s="10">
        <f t="shared" si="0"/>
        <v>0</v>
      </c>
      <c r="H56" s="18">
        <f t="shared" si="1"/>
        <v>0</v>
      </c>
      <c r="I56" s="22">
        <f t="shared" si="2"/>
        <v>0</v>
      </c>
    </row>
    <row r="57" spans="1:9" ht="12.75">
      <c r="A57" s="14" t="s">
        <v>137</v>
      </c>
      <c r="B57" s="12"/>
      <c r="C57" s="12">
        <v>64</v>
      </c>
      <c r="D57" s="12"/>
      <c r="E57" s="12">
        <v>63</v>
      </c>
      <c r="F57" s="32">
        <f t="shared" si="3"/>
        <v>2</v>
      </c>
      <c r="G57" s="10">
        <f t="shared" si="0"/>
        <v>2</v>
      </c>
      <c r="H57" s="18">
        <f t="shared" si="1"/>
        <v>127</v>
      </c>
      <c r="I57" s="22">
        <f t="shared" si="2"/>
        <v>127</v>
      </c>
    </row>
    <row r="58" spans="1:9" ht="12.75">
      <c r="A58" s="14" t="s">
        <v>107</v>
      </c>
      <c r="B58" s="12"/>
      <c r="C58" s="12"/>
      <c r="D58" s="12"/>
      <c r="E58" s="12"/>
      <c r="F58" s="32">
        <f t="shared" si="3"/>
        <v>0</v>
      </c>
      <c r="G58" s="10">
        <f t="shared" si="0"/>
        <v>0</v>
      </c>
      <c r="H58" s="18">
        <f t="shared" si="1"/>
        <v>0</v>
      </c>
      <c r="I58" s="22">
        <f t="shared" si="2"/>
        <v>0</v>
      </c>
    </row>
    <row r="59" spans="1:9" ht="12.75">
      <c r="A59" s="14" t="s">
        <v>35</v>
      </c>
      <c r="B59" s="12"/>
      <c r="C59" s="12">
        <v>64</v>
      </c>
      <c r="D59" s="12">
        <v>80</v>
      </c>
      <c r="E59" s="12"/>
      <c r="F59" s="32">
        <v>2</v>
      </c>
      <c r="G59" s="10">
        <f t="shared" si="0"/>
        <v>2</v>
      </c>
      <c r="H59" s="18">
        <f t="shared" si="1"/>
        <v>144</v>
      </c>
      <c r="I59" s="22">
        <f t="shared" si="2"/>
        <v>144</v>
      </c>
    </row>
    <row r="60" spans="1:9" ht="12.75">
      <c r="A60" s="14" t="s">
        <v>78</v>
      </c>
      <c r="B60" s="12">
        <v>62</v>
      </c>
      <c r="C60" s="12">
        <v>48</v>
      </c>
      <c r="D60" s="12">
        <v>82</v>
      </c>
      <c r="E60" s="12"/>
      <c r="F60" s="32">
        <v>2</v>
      </c>
      <c r="G60" s="10">
        <f t="shared" si="0"/>
        <v>2</v>
      </c>
      <c r="H60" s="18">
        <f t="shared" si="1"/>
        <v>192</v>
      </c>
      <c r="I60" s="22">
        <f t="shared" si="2"/>
        <v>192</v>
      </c>
    </row>
    <row r="61" spans="1:9" ht="12.75">
      <c r="A61" s="14" t="s">
        <v>98</v>
      </c>
      <c r="B61" s="12"/>
      <c r="C61" s="12"/>
      <c r="D61" s="12"/>
      <c r="E61" s="12"/>
      <c r="F61" s="32">
        <f t="shared" si="3"/>
        <v>0</v>
      </c>
      <c r="G61" s="10">
        <f t="shared" si="0"/>
        <v>0</v>
      </c>
      <c r="H61" s="18">
        <f t="shared" si="1"/>
        <v>0</v>
      </c>
      <c r="I61" s="22">
        <f t="shared" si="2"/>
        <v>0</v>
      </c>
    </row>
    <row r="62" spans="1:9" ht="12.75">
      <c r="A62" s="14" t="s">
        <v>16</v>
      </c>
      <c r="B62" s="12"/>
      <c r="C62" s="12"/>
      <c r="D62" s="12"/>
      <c r="E62" s="12"/>
      <c r="F62" s="32">
        <f t="shared" si="3"/>
        <v>0</v>
      </c>
      <c r="G62" s="10">
        <f t="shared" si="0"/>
        <v>0</v>
      </c>
      <c r="H62" s="18">
        <f t="shared" si="1"/>
        <v>0</v>
      </c>
      <c r="I62" s="22">
        <f t="shared" si="2"/>
        <v>0</v>
      </c>
    </row>
    <row r="63" spans="1:9" ht="12.75">
      <c r="A63" s="14" t="s">
        <v>125</v>
      </c>
      <c r="B63" s="12"/>
      <c r="C63" s="12"/>
      <c r="D63" s="12"/>
      <c r="E63" s="12">
        <v>58</v>
      </c>
      <c r="F63" s="32">
        <f t="shared" si="3"/>
        <v>1</v>
      </c>
      <c r="G63" s="10">
        <f t="shared" si="0"/>
        <v>1</v>
      </c>
      <c r="H63" s="18">
        <f t="shared" si="1"/>
        <v>58</v>
      </c>
      <c r="I63" s="22">
        <f t="shared" si="2"/>
        <v>58</v>
      </c>
    </row>
    <row r="64" spans="1:9" ht="12.75">
      <c r="A64" s="14" t="s">
        <v>17</v>
      </c>
      <c r="B64" s="12"/>
      <c r="C64" s="12">
        <v>64</v>
      </c>
      <c r="D64" s="12"/>
      <c r="E64" s="12">
        <v>63</v>
      </c>
      <c r="F64" s="32">
        <f t="shared" si="3"/>
        <v>2</v>
      </c>
      <c r="G64" s="10">
        <f t="shared" si="0"/>
        <v>2</v>
      </c>
      <c r="H64" s="18">
        <f t="shared" si="1"/>
        <v>127</v>
      </c>
      <c r="I64" s="22">
        <f t="shared" si="2"/>
        <v>127</v>
      </c>
    </row>
    <row r="65" spans="1:9" ht="12.75">
      <c r="A65" s="14" t="s">
        <v>77</v>
      </c>
      <c r="B65" s="12"/>
      <c r="C65" s="12">
        <v>48</v>
      </c>
      <c r="D65" s="12">
        <v>80</v>
      </c>
      <c r="E65" s="12">
        <v>58</v>
      </c>
      <c r="F65" s="32">
        <f t="shared" si="3"/>
        <v>2</v>
      </c>
      <c r="G65" s="10">
        <f t="shared" si="0"/>
        <v>2</v>
      </c>
      <c r="H65" s="18">
        <f t="shared" si="1"/>
        <v>186</v>
      </c>
      <c r="I65" s="22">
        <f t="shared" si="2"/>
        <v>186</v>
      </c>
    </row>
    <row r="66" spans="1:9" ht="12.75">
      <c r="A66" s="14" t="s">
        <v>18</v>
      </c>
      <c r="B66" s="12"/>
      <c r="C66" s="12"/>
      <c r="D66" s="12"/>
      <c r="E66" s="12"/>
      <c r="F66" s="32">
        <f t="shared" si="3"/>
        <v>0</v>
      </c>
      <c r="G66" s="10">
        <f t="shared" si="0"/>
        <v>0</v>
      </c>
      <c r="H66" s="18">
        <f t="shared" si="1"/>
        <v>0</v>
      </c>
      <c r="I66" s="22">
        <f t="shared" si="2"/>
        <v>0</v>
      </c>
    </row>
    <row r="67" spans="1:9" ht="12.75">
      <c r="A67" s="14" t="s">
        <v>19</v>
      </c>
      <c r="B67" s="12"/>
      <c r="C67" s="12"/>
      <c r="D67" s="12"/>
      <c r="E67" s="12"/>
      <c r="F67" s="32">
        <f t="shared" si="3"/>
        <v>0</v>
      </c>
      <c r="G67" s="10">
        <f t="shared" si="0"/>
        <v>0</v>
      </c>
      <c r="H67" s="18">
        <f t="shared" si="1"/>
        <v>0</v>
      </c>
      <c r="I67" s="22">
        <f t="shared" si="2"/>
        <v>0</v>
      </c>
    </row>
    <row r="68" spans="1:9" ht="12.75">
      <c r="A68" s="14" t="s">
        <v>71</v>
      </c>
      <c r="B68" s="12"/>
      <c r="C68" s="12"/>
      <c r="D68" s="12"/>
      <c r="E68" s="12">
        <v>58</v>
      </c>
      <c r="F68" s="32">
        <f t="shared" si="3"/>
        <v>1</v>
      </c>
      <c r="G68" s="10">
        <f t="shared" si="0"/>
        <v>1</v>
      </c>
      <c r="H68" s="18">
        <f t="shared" si="1"/>
        <v>58</v>
      </c>
      <c r="I68" s="22">
        <f t="shared" si="2"/>
        <v>58</v>
      </c>
    </row>
    <row r="69" spans="1:9" ht="12.75">
      <c r="A69" s="14" t="s">
        <v>152</v>
      </c>
      <c r="B69" s="12"/>
      <c r="C69" s="12"/>
      <c r="D69" s="12"/>
      <c r="E69" s="12"/>
      <c r="F69" s="32">
        <f>COUNT(C69,E69)</f>
        <v>0</v>
      </c>
      <c r="G69" s="10">
        <f t="shared" si="0"/>
        <v>0</v>
      </c>
      <c r="H69" s="18">
        <f>SUM(B69:E69)</f>
        <v>0</v>
      </c>
      <c r="I69" s="22">
        <f t="shared" si="2"/>
        <v>0</v>
      </c>
    </row>
    <row r="70" spans="1:9" ht="12.75">
      <c r="A70" s="14" t="s">
        <v>34</v>
      </c>
      <c r="B70" s="12"/>
      <c r="C70" s="12"/>
      <c r="D70" s="12"/>
      <c r="E70" s="12"/>
      <c r="F70" s="32">
        <f t="shared" si="3"/>
        <v>0</v>
      </c>
      <c r="G70" s="10">
        <f t="shared" si="0"/>
        <v>0</v>
      </c>
      <c r="H70" s="18">
        <f t="shared" si="1"/>
        <v>0</v>
      </c>
      <c r="I70" s="22">
        <f t="shared" si="2"/>
        <v>0</v>
      </c>
    </row>
    <row r="71" spans="1:9" ht="12.75">
      <c r="A71" s="14" t="s">
        <v>151</v>
      </c>
      <c r="B71" s="12"/>
      <c r="C71" s="12"/>
      <c r="D71" s="12"/>
      <c r="E71" s="12"/>
      <c r="F71" s="32"/>
      <c r="G71" s="10"/>
      <c r="H71" s="18"/>
      <c r="I71" s="22"/>
    </row>
    <row r="72" spans="1:9" ht="12.75">
      <c r="A72" s="14" t="s">
        <v>147</v>
      </c>
      <c r="B72" s="12"/>
      <c r="C72" s="12"/>
      <c r="D72" s="12"/>
      <c r="E72" s="12"/>
      <c r="F72" s="32">
        <f>COUNT(C72,E72)</f>
        <v>0</v>
      </c>
      <c r="G72" s="10">
        <f t="shared" si="0"/>
        <v>0</v>
      </c>
      <c r="H72" s="18">
        <f>SUM(B72:E72)</f>
        <v>0</v>
      </c>
      <c r="I72" s="22">
        <f t="shared" si="2"/>
        <v>0</v>
      </c>
    </row>
    <row r="73" spans="1:9" ht="12.75">
      <c r="A73" s="14" t="s">
        <v>108</v>
      </c>
      <c r="B73" s="12"/>
      <c r="C73" s="12"/>
      <c r="D73" s="12"/>
      <c r="E73" s="12"/>
      <c r="F73" s="32">
        <f>COUNT(C73,E73)</f>
        <v>0</v>
      </c>
      <c r="G73" s="10">
        <f t="shared" si="0"/>
        <v>0</v>
      </c>
      <c r="H73" s="18">
        <f>SUM(B73:E73)</f>
        <v>0</v>
      </c>
      <c r="I73" s="22">
        <f t="shared" si="2"/>
        <v>0</v>
      </c>
    </row>
    <row r="74" spans="1:9" ht="12.75">
      <c r="A74" s="14" t="s">
        <v>109</v>
      </c>
      <c r="B74" s="12"/>
      <c r="C74" s="12">
        <v>48</v>
      </c>
      <c r="D74" s="12"/>
      <c r="E74" s="12">
        <v>58</v>
      </c>
      <c r="F74" s="32">
        <f t="shared" si="3"/>
        <v>2</v>
      </c>
      <c r="G74" s="10">
        <f t="shared" si="0"/>
        <v>2</v>
      </c>
      <c r="H74" s="18">
        <f t="shared" si="1"/>
        <v>106</v>
      </c>
      <c r="I74" s="22">
        <f t="shared" si="2"/>
        <v>106</v>
      </c>
    </row>
    <row r="75" spans="1:9" ht="12.75">
      <c r="A75" s="14" t="s">
        <v>141</v>
      </c>
      <c r="B75" s="12"/>
      <c r="C75" s="12"/>
      <c r="D75" s="12"/>
      <c r="E75" s="12"/>
      <c r="F75" s="32">
        <f t="shared" si="3"/>
        <v>0</v>
      </c>
      <c r="G75" s="10">
        <f t="shared" si="0"/>
        <v>0</v>
      </c>
      <c r="H75" s="18">
        <f t="shared" si="1"/>
        <v>0</v>
      </c>
      <c r="I75" s="22">
        <f t="shared" si="2"/>
        <v>0</v>
      </c>
    </row>
    <row r="76" spans="1:9" ht="12.75">
      <c r="A76" s="14" t="s">
        <v>83</v>
      </c>
      <c r="B76" s="12">
        <v>62</v>
      </c>
      <c r="C76" s="12"/>
      <c r="D76" s="12">
        <v>82</v>
      </c>
      <c r="E76" s="12">
        <v>58</v>
      </c>
      <c r="F76" s="32">
        <v>2</v>
      </c>
      <c r="G76" s="10">
        <f t="shared" si="0"/>
        <v>2</v>
      </c>
      <c r="H76" s="18">
        <f t="shared" si="1"/>
        <v>202</v>
      </c>
      <c r="I76" s="22">
        <f t="shared" si="2"/>
        <v>202</v>
      </c>
    </row>
    <row r="77" spans="1:9" ht="12.75">
      <c r="A77" s="14" t="s">
        <v>74</v>
      </c>
      <c r="B77" s="12">
        <v>62</v>
      </c>
      <c r="C77" s="12">
        <v>48</v>
      </c>
      <c r="D77" s="12">
        <v>82</v>
      </c>
      <c r="E77" s="12">
        <v>58</v>
      </c>
      <c r="F77" s="32">
        <f t="shared" si="3"/>
        <v>2</v>
      </c>
      <c r="G77" s="10">
        <f t="shared" si="0"/>
        <v>2</v>
      </c>
      <c r="H77" s="18">
        <f t="shared" si="1"/>
        <v>250</v>
      </c>
      <c r="I77" s="22">
        <f t="shared" si="2"/>
        <v>250</v>
      </c>
    </row>
    <row r="78" spans="1:9" ht="12.75">
      <c r="A78" s="14" t="s">
        <v>120</v>
      </c>
      <c r="B78" s="12"/>
      <c r="C78" s="12"/>
      <c r="D78" s="12"/>
      <c r="E78" s="12"/>
      <c r="F78" s="32">
        <f t="shared" si="3"/>
        <v>0</v>
      </c>
      <c r="G78" s="10">
        <f t="shared" si="0"/>
        <v>0</v>
      </c>
      <c r="H78" s="18">
        <f t="shared" si="1"/>
        <v>0</v>
      </c>
      <c r="I78" s="22">
        <f t="shared" si="2"/>
        <v>0</v>
      </c>
    </row>
    <row r="79" spans="1:9" ht="12.75">
      <c r="A79" s="14" t="s">
        <v>110</v>
      </c>
      <c r="B79" s="12"/>
      <c r="C79" s="12">
        <v>64</v>
      </c>
      <c r="D79" s="12">
        <v>82</v>
      </c>
      <c r="E79" s="12"/>
      <c r="F79" s="32">
        <v>2</v>
      </c>
      <c r="G79" s="10">
        <f aca="true" t="shared" si="4" ref="G79:G125">SUM(F79)</f>
        <v>2</v>
      </c>
      <c r="H79" s="18">
        <f aca="true" t="shared" si="5" ref="H79:H125">SUM(B79:E79)</f>
        <v>146</v>
      </c>
      <c r="I79" s="22">
        <f aca="true" t="shared" si="6" ref="I79:I125">SUM(H79)</f>
        <v>146</v>
      </c>
    </row>
    <row r="80" spans="1:9" ht="12.75">
      <c r="A80" s="14" t="s">
        <v>20</v>
      </c>
      <c r="B80" s="12"/>
      <c r="C80" s="12"/>
      <c r="D80" s="12"/>
      <c r="E80" s="12">
        <v>42</v>
      </c>
      <c r="F80" s="32">
        <f aca="true" t="shared" si="7" ref="F80:F125">COUNT(C80,E80)</f>
        <v>1</v>
      </c>
      <c r="G80" s="10">
        <f t="shared" si="4"/>
        <v>1</v>
      </c>
      <c r="H80" s="18">
        <f t="shared" si="5"/>
        <v>42</v>
      </c>
      <c r="I80" s="22">
        <f t="shared" si="6"/>
        <v>42</v>
      </c>
    </row>
    <row r="81" spans="1:9" ht="12.75">
      <c r="A81" s="14" t="s">
        <v>21</v>
      </c>
      <c r="B81" s="12"/>
      <c r="C81" s="12">
        <v>64</v>
      </c>
      <c r="D81" s="11"/>
      <c r="E81" s="12">
        <v>63</v>
      </c>
      <c r="F81" s="32">
        <f t="shared" si="7"/>
        <v>2</v>
      </c>
      <c r="G81" s="10">
        <f t="shared" si="4"/>
        <v>2</v>
      </c>
      <c r="H81" s="18">
        <f t="shared" si="5"/>
        <v>127</v>
      </c>
      <c r="I81" s="22">
        <f t="shared" si="6"/>
        <v>127</v>
      </c>
    </row>
    <row r="82" spans="1:9" ht="12.75">
      <c r="A82" s="14" t="s">
        <v>72</v>
      </c>
      <c r="B82" s="11"/>
      <c r="C82" s="12"/>
      <c r="D82" s="12"/>
      <c r="E82" s="12">
        <v>58</v>
      </c>
      <c r="F82" s="32">
        <f t="shared" si="7"/>
        <v>1</v>
      </c>
      <c r="G82" s="10">
        <f t="shared" si="4"/>
        <v>1</v>
      </c>
      <c r="H82" s="18">
        <f t="shared" si="5"/>
        <v>58</v>
      </c>
      <c r="I82" s="22">
        <f t="shared" si="6"/>
        <v>58</v>
      </c>
    </row>
    <row r="83" spans="1:9" ht="12.75">
      <c r="A83" s="14" t="s">
        <v>93</v>
      </c>
      <c r="B83" s="12"/>
      <c r="C83" s="12"/>
      <c r="D83" s="12"/>
      <c r="E83" s="12"/>
      <c r="F83" s="32">
        <f t="shared" si="7"/>
        <v>0</v>
      </c>
      <c r="G83" s="10">
        <f t="shared" si="4"/>
        <v>0</v>
      </c>
      <c r="H83" s="18">
        <f t="shared" si="5"/>
        <v>0</v>
      </c>
      <c r="I83" s="22">
        <f t="shared" si="6"/>
        <v>0</v>
      </c>
    </row>
    <row r="84" spans="1:9" ht="12.75">
      <c r="A84" s="14" t="s">
        <v>113</v>
      </c>
      <c r="B84" s="12"/>
      <c r="C84" s="12"/>
      <c r="D84" s="12"/>
      <c r="E84" s="12"/>
      <c r="F84" s="32">
        <f t="shared" si="7"/>
        <v>0</v>
      </c>
      <c r="G84" s="10">
        <f t="shared" si="4"/>
        <v>0</v>
      </c>
      <c r="H84" s="18">
        <f t="shared" si="5"/>
        <v>0</v>
      </c>
      <c r="I84" s="22">
        <f t="shared" si="6"/>
        <v>0</v>
      </c>
    </row>
    <row r="85" spans="1:9" ht="12.75">
      <c r="A85" s="14" t="s">
        <v>22</v>
      </c>
      <c r="B85" s="11"/>
      <c r="C85" s="12"/>
      <c r="D85" s="12"/>
      <c r="E85" s="12"/>
      <c r="F85" s="32">
        <f t="shared" si="7"/>
        <v>0</v>
      </c>
      <c r="G85" s="10">
        <f t="shared" si="4"/>
        <v>0</v>
      </c>
      <c r="H85" s="18">
        <f t="shared" si="5"/>
        <v>0</v>
      </c>
      <c r="I85" s="22">
        <f t="shared" si="6"/>
        <v>0</v>
      </c>
    </row>
    <row r="86" spans="1:9" ht="12.75">
      <c r="A86" s="14" t="s">
        <v>61</v>
      </c>
      <c r="B86" s="12"/>
      <c r="C86" s="12"/>
      <c r="D86" s="12">
        <v>82</v>
      </c>
      <c r="E86" s="12"/>
      <c r="F86" s="32">
        <v>1</v>
      </c>
      <c r="G86" s="10">
        <f t="shared" si="4"/>
        <v>1</v>
      </c>
      <c r="H86" s="18">
        <f t="shared" si="5"/>
        <v>82</v>
      </c>
      <c r="I86" s="22">
        <f t="shared" si="6"/>
        <v>82</v>
      </c>
    </row>
    <row r="87" spans="1:9" ht="12.75">
      <c r="A87" s="14" t="s">
        <v>66</v>
      </c>
      <c r="B87" s="12">
        <v>73</v>
      </c>
      <c r="C87" s="12">
        <v>64</v>
      </c>
      <c r="D87" s="12">
        <v>80</v>
      </c>
      <c r="E87" s="12">
        <v>63</v>
      </c>
      <c r="F87" s="32">
        <f t="shared" si="7"/>
        <v>2</v>
      </c>
      <c r="G87" s="10">
        <f t="shared" si="4"/>
        <v>2</v>
      </c>
      <c r="H87" s="18">
        <f t="shared" si="5"/>
        <v>280</v>
      </c>
      <c r="I87" s="22">
        <f t="shared" si="6"/>
        <v>280</v>
      </c>
    </row>
    <row r="88" spans="1:9" ht="12.75">
      <c r="A88" s="14" t="s">
        <v>153</v>
      </c>
      <c r="B88" s="12"/>
      <c r="C88" s="12"/>
      <c r="D88" s="12"/>
      <c r="E88" s="12"/>
      <c r="F88" s="32">
        <f>COUNT(C88,E88)</f>
        <v>0</v>
      </c>
      <c r="G88" s="10">
        <f t="shared" si="4"/>
        <v>0</v>
      </c>
      <c r="H88" s="18">
        <f>SUM(B88:E88)</f>
        <v>0</v>
      </c>
      <c r="I88" s="22">
        <f t="shared" si="6"/>
        <v>0</v>
      </c>
    </row>
    <row r="89" spans="1:9" ht="12.75">
      <c r="A89" s="14" t="s">
        <v>23</v>
      </c>
      <c r="B89" s="12">
        <v>73</v>
      </c>
      <c r="C89" s="12">
        <v>64</v>
      </c>
      <c r="D89" s="12">
        <v>80</v>
      </c>
      <c r="E89" s="12">
        <v>63</v>
      </c>
      <c r="F89" s="32">
        <f t="shared" si="7"/>
        <v>2</v>
      </c>
      <c r="G89" s="10">
        <f t="shared" si="4"/>
        <v>2</v>
      </c>
      <c r="H89" s="18">
        <f t="shared" si="5"/>
        <v>280</v>
      </c>
      <c r="I89" s="22">
        <f t="shared" si="6"/>
        <v>280</v>
      </c>
    </row>
    <row r="90" spans="1:9" ht="12.75">
      <c r="A90" s="14" t="s">
        <v>65</v>
      </c>
      <c r="B90" s="12">
        <v>62</v>
      </c>
      <c r="C90" s="12"/>
      <c r="D90" s="12">
        <v>52</v>
      </c>
      <c r="E90" s="12">
        <v>58</v>
      </c>
      <c r="F90" s="32">
        <v>2</v>
      </c>
      <c r="G90" s="10">
        <f t="shared" si="4"/>
        <v>2</v>
      </c>
      <c r="H90" s="18">
        <f t="shared" si="5"/>
        <v>172</v>
      </c>
      <c r="I90" s="22">
        <f t="shared" si="6"/>
        <v>172</v>
      </c>
    </row>
    <row r="91" spans="1:9" ht="12.75">
      <c r="A91" s="14" t="s">
        <v>24</v>
      </c>
      <c r="B91" s="12"/>
      <c r="C91" s="12"/>
      <c r="D91" s="12"/>
      <c r="E91" s="12"/>
      <c r="F91" s="32">
        <f t="shared" si="7"/>
        <v>0</v>
      </c>
      <c r="G91" s="10">
        <f t="shared" si="4"/>
        <v>0</v>
      </c>
      <c r="H91" s="18">
        <f t="shared" si="5"/>
        <v>0</v>
      </c>
      <c r="I91" s="22">
        <f t="shared" si="6"/>
        <v>0</v>
      </c>
    </row>
    <row r="92" spans="1:9" ht="12.75">
      <c r="A92" s="14" t="s">
        <v>80</v>
      </c>
      <c r="B92" s="12"/>
      <c r="C92" s="12"/>
      <c r="D92" s="12"/>
      <c r="E92" s="12">
        <v>63</v>
      </c>
      <c r="F92" s="32">
        <f t="shared" si="7"/>
        <v>1</v>
      </c>
      <c r="G92" s="10">
        <f t="shared" si="4"/>
        <v>1</v>
      </c>
      <c r="H92" s="18">
        <f t="shared" si="5"/>
        <v>63</v>
      </c>
      <c r="I92" s="22">
        <f t="shared" si="6"/>
        <v>63</v>
      </c>
    </row>
    <row r="93" spans="1:9" ht="12.75">
      <c r="A93" s="14" t="s">
        <v>81</v>
      </c>
      <c r="B93" s="12"/>
      <c r="C93" s="12"/>
      <c r="D93" s="12"/>
      <c r="E93" s="12"/>
      <c r="F93" s="32">
        <f t="shared" si="7"/>
        <v>0</v>
      </c>
      <c r="G93" s="10">
        <f t="shared" si="4"/>
        <v>0</v>
      </c>
      <c r="H93" s="18">
        <f t="shared" si="5"/>
        <v>0</v>
      </c>
      <c r="I93" s="22">
        <f t="shared" si="6"/>
        <v>0</v>
      </c>
    </row>
    <row r="94" spans="1:9" ht="12.75">
      <c r="A94" s="14" t="s">
        <v>25</v>
      </c>
      <c r="B94" s="12"/>
      <c r="C94" s="12"/>
      <c r="D94" s="11"/>
      <c r="E94" s="12"/>
      <c r="F94" s="32">
        <f t="shared" si="7"/>
        <v>0</v>
      </c>
      <c r="G94" s="10">
        <f t="shared" si="4"/>
        <v>0</v>
      </c>
      <c r="H94" s="18">
        <f t="shared" si="5"/>
        <v>0</v>
      </c>
      <c r="I94" s="22">
        <f t="shared" si="6"/>
        <v>0</v>
      </c>
    </row>
    <row r="95" spans="1:9" ht="12.75">
      <c r="A95" s="14" t="s">
        <v>138</v>
      </c>
      <c r="B95" s="12"/>
      <c r="C95" s="12"/>
      <c r="D95" s="11"/>
      <c r="E95" s="12"/>
      <c r="F95" s="32">
        <f t="shared" si="7"/>
        <v>0</v>
      </c>
      <c r="G95" s="10">
        <f t="shared" si="4"/>
        <v>0</v>
      </c>
      <c r="H95" s="18">
        <f t="shared" si="5"/>
        <v>0</v>
      </c>
      <c r="I95" s="22">
        <f t="shared" si="6"/>
        <v>0</v>
      </c>
    </row>
    <row r="96" spans="1:9" ht="12.75">
      <c r="A96" s="14" t="s">
        <v>26</v>
      </c>
      <c r="B96" s="12"/>
      <c r="C96" s="12"/>
      <c r="D96" s="12"/>
      <c r="E96" s="12"/>
      <c r="F96" s="32">
        <f t="shared" si="7"/>
        <v>0</v>
      </c>
      <c r="G96" s="10">
        <f t="shared" si="4"/>
        <v>0</v>
      </c>
      <c r="H96" s="18">
        <f t="shared" si="5"/>
        <v>0</v>
      </c>
      <c r="I96" s="22">
        <f t="shared" si="6"/>
        <v>0</v>
      </c>
    </row>
    <row r="97" spans="1:9" ht="12.75">
      <c r="A97" s="14" t="s">
        <v>27</v>
      </c>
      <c r="B97" s="12">
        <v>62</v>
      </c>
      <c r="C97" s="12">
        <v>64</v>
      </c>
      <c r="D97" s="12">
        <v>82</v>
      </c>
      <c r="E97" s="12">
        <v>63</v>
      </c>
      <c r="F97" s="32">
        <f t="shared" si="7"/>
        <v>2</v>
      </c>
      <c r="G97" s="10">
        <f t="shared" si="4"/>
        <v>2</v>
      </c>
      <c r="H97" s="18">
        <f t="shared" si="5"/>
        <v>271</v>
      </c>
      <c r="I97" s="22">
        <f t="shared" si="6"/>
        <v>271</v>
      </c>
    </row>
    <row r="98" spans="1:9" ht="12.75">
      <c r="A98" s="14" t="s">
        <v>28</v>
      </c>
      <c r="B98" s="12"/>
      <c r="C98" s="12">
        <v>64</v>
      </c>
      <c r="D98" s="12"/>
      <c r="E98" s="12">
        <v>63</v>
      </c>
      <c r="F98" s="32">
        <f t="shared" si="7"/>
        <v>2</v>
      </c>
      <c r="G98" s="10">
        <f t="shared" si="4"/>
        <v>2</v>
      </c>
      <c r="H98" s="18">
        <f t="shared" si="5"/>
        <v>127</v>
      </c>
      <c r="I98" s="22">
        <f t="shared" si="6"/>
        <v>127</v>
      </c>
    </row>
    <row r="99" spans="1:9" ht="12.75">
      <c r="A99" s="14" t="s">
        <v>139</v>
      </c>
      <c r="B99" s="12"/>
      <c r="C99" s="12"/>
      <c r="D99" s="12"/>
      <c r="E99" s="12"/>
      <c r="F99" s="32">
        <f t="shared" si="7"/>
        <v>0</v>
      </c>
      <c r="G99" s="10">
        <f t="shared" si="4"/>
        <v>0</v>
      </c>
      <c r="H99" s="18">
        <f t="shared" si="5"/>
        <v>0</v>
      </c>
      <c r="I99" s="22">
        <f t="shared" si="6"/>
        <v>0</v>
      </c>
    </row>
    <row r="100" spans="1:9" ht="12.75">
      <c r="A100" s="14" t="s">
        <v>116</v>
      </c>
      <c r="B100" s="12"/>
      <c r="C100" s="12"/>
      <c r="D100" s="12"/>
      <c r="E100" s="12"/>
      <c r="F100" s="32">
        <f t="shared" si="7"/>
        <v>0</v>
      </c>
      <c r="G100" s="10">
        <f t="shared" si="4"/>
        <v>0</v>
      </c>
      <c r="H100" s="18">
        <f t="shared" si="5"/>
        <v>0</v>
      </c>
      <c r="I100" s="22">
        <f t="shared" si="6"/>
        <v>0</v>
      </c>
    </row>
    <row r="101" spans="1:9" ht="12.75">
      <c r="A101" s="14" t="s">
        <v>85</v>
      </c>
      <c r="B101" s="12"/>
      <c r="C101" s="12"/>
      <c r="D101" s="12"/>
      <c r="E101" s="12"/>
      <c r="F101" s="32">
        <f t="shared" si="7"/>
        <v>0</v>
      </c>
      <c r="G101" s="10">
        <f t="shared" si="4"/>
        <v>0</v>
      </c>
      <c r="H101" s="18">
        <f t="shared" si="5"/>
        <v>0</v>
      </c>
      <c r="I101" s="22">
        <f t="shared" si="6"/>
        <v>0</v>
      </c>
    </row>
    <row r="102" spans="1:9" ht="12.75">
      <c r="A102" s="14" t="s">
        <v>29</v>
      </c>
      <c r="B102" s="12"/>
      <c r="C102" s="12">
        <v>64</v>
      </c>
      <c r="D102" s="12"/>
      <c r="E102" s="12">
        <v>63</v>
      </c>
      <c r="F102" s="32">
        <f t="shared" si="7"/>
        <v>2</v>
      </c>
      <c r="G102" s="10">
        <f t="shared" si="4"/>
        <v>2</v>
      </c>
      <c r="H102" s="18">
        <f t="shared" si="5"/>
        <v>127</v>
      </c>
      <c r="I102" s="22">
        <f t="shared" si="6"/>
        <v>127</v>
      </c>
    </row>
    <row r="103" spans="1:9" ht="12.75">
      <c r="A103" s="14" t="s">
        <v>122</v>
      </c>
      <c r="B103" s="12"/>
      <c r="C103" s="12"/>
      <c r="D103" s="12"/>
      <c r="E103" s="12"/>
      <c r="F103" s="32">
        <f t="shared" si="7"/>
        <v>0</v>
      </c>
      <c r="G103" s="10">
        <f t="shared" si="4"/>
        <v>0</v>
      </c>
      <c r="H103" s="18">
        <f t="shared" si="5"/>
        <v>0</v>
      </c>
      <c r="I103" s="22">
        <f t="shared" si="6"/>
        <v>0</v>
      </c>
    </row>
    <row r="104" spans="1:9" ht="12.75">
      <c r="A104" s="14" t="s">
        <v>30</v>
      </c>
      <c r="B104" s="12"/>
      <c r="C104" s="12"/>
      <c r="D104" s="12">
        <v>52</v>
      </c>
      <c r="E104" s="12">
        <v>58</v>
      </c>
      <c r="F104" s="32">
        <v>2</v>
      </c>
      <c r="G104" s="10">
        <f t="shared" si="4"/>
        <v>2</v>
      </c>
      <c r="H104" s="18">
        <f t="shared" si="5"/>
        <v>110</v>
      </c>
      <c r="I104" s="22">
        <f t="shared" si="6"/>
        <v>110</v>
      </c>
    </row>
    <row r="105" spans="1:9" ht="12.75">
      <c r="A105" s="14" t="s">
        <v>99</v>
      </c>
      <c r="B105" s="12"/>
      <c r="C105" s="12"/>
      <c r="D105" s="12"/>
      <c r="E105" s="12"/>
      <c r="F105" s="32">
        <f t="shared" si="7"/>
        <v>0</v>
      </c>
      <c r="G105" s="10">
        <f t="shared" si="4"/>
        <v>0</v>
      </c>
      <c r="H105" s="18">
        <f t="shared" si="5"/>
        <v>0</v>
      </c>
      <c r="I105" s="22">
        <f t="shared" si="6"/>
        <v>0</v>
      </c>
    </row>
    <row r="106" spans="1:9" ht="12.75">
      <c r="A106" s="14" t="s">
        <v>37</v>
      </c>
      <c r="B106" s="12"/>
      <c r="C106" s="12"/>
      <c r="D106" s="11"/>
      <c r="E106" s="12">
        <v>58</v>
      </c>
      <c r="F106" s="32">
        <f t="shared" si="7"/>
        <v>1</v>
      </c>
      <c r="G106" s="10">
        <f t="shared" si="4"/>
        <v>1</v>
      </c>
      <c r="H106" s="18">
        <f t="shared" si="5"/>
        <v>58</v>
      </c>
      <c r="I106" s="22">
        <f t="shared" si="6"/>
        <v>58</v>
      </c>
    </row>
    <row r="107" spans="1:9" ht="12.75">
      <c r="A107" s="14" t="s">
        <v>59</v>
      </c>
      <c r="B107" s="12">
        <v>73</v>
      </c>
      <c r="C107" s="12">
        <v>64</v>
      </c>
      <c r="D107" s="12">
        <v>80</v>
      </c>
      <c r="E107" s="12">
        <v>63</v>
      </c>
      <c r="F107" s="32">
        <f t="shared" si="7"/>
        <v>2</v>
      </c>
      <c r="G107" s="10">
        <f t="shared" si="4"/>
        <v>2</v>
      </c>
      <c r="H107" s="18">
        <f t="shared" si="5"/>
        <v>280</v>
      </c>
      <c r="I107" s="22">
        <f t="shared" si="6"/>
        <v>280</v>
      </c>
    </row>
    <row r="108" spans="1:9" ht="12.75">
      <c r="A108" s="14" t="s">
        <v>87</v>
      </c>
      <c r="B108" s="12"/>
      <c r="C108" s="12"/>
      <c r="D108" s="12"/>
      <c r="E108" s="12"/>
      <c r="F108" s="32">
        <f t="shared" si="7"/>
        <v>0</v>
      </c>
      <c r="G108" s="10">
        <f t="shared" si="4"/>
        <v>0</v>
      </c>
      <c r="H108" s="18">
        <f t="shared" si="5"/>
        <v>0</v>
      </c>
      <c r="I108" s="22">
        <f t="shared" si="6"/>
        <v>0</v>
      </c>
    </row>
    <row r="109" spans="1:9" ht="12.75">
      <c r="A109" s="14" t="s">
        <v>70</v>
      </c>
      <c r="B109" s="11"/>
      <c r="C109" s="12"/>
      <c r="D109" s="12">
        <v>52</v>
      </c>
      <c r="E109" s="12">
        <v>58</v>
      </c>
      <c r="F109" s="32">
        <v>2</v>
      </c>
      <c r="G109" s="10">
        <f t="shared" si="4"/>
        <v>2</v>
      </c>
      <c r="H109" s="18">
        <f t="shared" si="5"/>
        <v>110</v>
      </c>
      <c r="I109" s="22">
        <f t="shared" si="6"/>
        <v>110</v>
      </c>
    </row>
    <row r="110" spans="1:9" ht="12.75">
      <c r="A110" s="14" t="s">
        <v>96</v>
      </c>
      <c r="B110" s="12"/>
      <c r="C110" s="12"/>
      <c r="D110" s="12"/>
      <c r="E110" s="12"/>
      <c r="F110" s="32">
        <f t="shared" si="7"/>
        <v>0</v>
      </c>
      <c r="G110" s="10">
        <f t="shared" si="4"/>
        <v>0</v>
      </c>
      <c r="H110" s="18">
        <f t="shared" si="5"/>
        <v>0</v>
      </c>
      <c r="I110" s="22">
        <f t="shared" si="6"/>
        <v>0</v>
      </c>
    </row>
    <row r="111" spans="1:9" ht="12.75">
      <c r="A111" s="14" t="s">
        <v>64</v>
      </c>
      <c r="B111" s="12"/>
      <c r="C111" s="12"/>
      <c r="D111" s="12"/>
      <c r="E111" s="12"/>
      <c r="F111" s="32">
        <f t="shared" si="7"/>
        <v>0</v>
      </c>
      <c r="G111" s="10">
        <f t="shared" si="4"/>
        <v>0</v>
      </c>
      <c r="H111" s="18">
        <f t="shared" si="5"/>
        <v>0</v>
      </c>
      <c r="I111" s="22">
        <f t="shared" si="6"/>
        <v>0</v>
      </c>
    </row>
    <row r="112" spans="1:9" ht="12.75">
      <c r="A112" s="14" t="s">
        <v>117</v>
      </c>
      <c r="B112" s="12">
        <v>62</v>
      </c>
      <c r="C112" s="12"/>
      <c r="D112" s="12">
        <v>80</v>
      </c>
      <c r="E112" s="12"/>
      <c r="F112" s="32">
        <v>1</v>
      </c>
      <c r="G112" s="10">
        <f aca="true" t="shared" si="8" ref="G112:G119">SUM(F112)</f>
        <v>1</v>
      </c>
      <c r="H112" s="18">
        <f aca="true" t="shared" si="9" ref="H112:H119">SUM(B112:E112)</f>
        <v>142</v>
      </c>
      <c r="I112" s="22">
        <f aca="true" t="shared" si="10" ref="I112:I119">SUM(H112)</f>
        <v>142</v>
      </c>
    </row>
    <row r="113" spans="1:9" ht="12.75">
      <c r="A113" s="14" t="s">
        <v>92</v>
      </c>
      <c r="B113" s="12">
        <v>62</v>
      </c>
      <c r="C113" s="12"/>
      <c r="D113" s="12">
        <v>82</v>
      </c>
      <c r="E113" s="12"/>
      <c r="F113" s="32">
        <v>1</v>
      </c>
      <c r="G113" s="10">
        <f t="shared" si="8"/>
        <v>1</v>
      </c>
      <c r="H113" s="18">
        <f t="shared" si="9"/>
        <v>144</v>
      </c>
      <c r="I113" s="22">
        <f t="shared" si="10"/>
        <v>144</v>
      </c>
    </row>
    <row r="114" spans="1:9" ht="12.75">
      <c r="A114" s="14" t="s">
        <v>145</v>
      </c>
      <c r="B114" s="12"/>
      <c r="C114" s="12"/>
      <c r="D114" s="12"/>
      <c r="E114" s="12"/>
      <c r="F114" s="32">
        <v>0</v>
      </c>
      <c r="G114" s="10">
        <f t="shared" si="8"/>
        <v>0</v>
      </c>
      <c r="H114" s="18">
        <f t="shared" si="9"/>
        <v>0</v>
      </c>
      <c r="I114" s="22">
        <f t="shared" si="10"/>
        <v>0</v>
      </c>
    </row>
    <row r="115" spans="1:9" ht="12.75">
      <c r="A115" s="14" t="s">
        <v>143</v>
      </c>
      <c r="B115" s="12"/>
      <c r="C115" s="12"/>
      <c r="D115" s="12"/>
      <c r="E115" s="12">
        <v>58</v>
      </c>
      <c r="F115" s="32">
        <f>COUNT(C115,E115)</f>
        <v>1</v>
      </c>
      <c r="G115" s="10">
        <f t="shared" si="8"/>
        <v>1</v>
      </c>
      <c r="H115" s="18">
        <f t="shared" si="9"/>
        <v>58</v>
      </c>
      <c r="I115" s="22">
        <f t="shared" si="10"/>
        <v>58</v>
      </c>
    </row>
    <row r="116" spans="1:9" ht="12.75">
      <c r="A116" s="14" t="s">
        <v>114</v>
      </c>
      <c r="B116" s="12"/>
      <c r="C116" s="12"/>
      <c r="D116" s="12"/>
      <c r="E116" s="12"/>
      <c r="F116" s="32">
        <f>COUNT(C116,E116)</f>
        <v>0</v>
      </c>
      <c r="G116" s="10">
        <f t="shared" si="8"/>
        <v>0</v>
      </c>
      <c r="H116" s="18">
        <f t="shared" si="9"/>
        <v>0</v>
      </c>
      <c r="I116" s="22">
        <f t="shared" si="10"/>
        <v>0</v>
      </c>
    </row>
    <row r="117" spans="1:9" ht="12.75">
      <c r="A117" s="14" t="s">
        <v>124</v>
      </c>
      <c r="B117" s="12"/>
      <c r="C117" s="12"/>
      <c r="D117" s="12"/>
      <c r="E117" s="12">
        <v>58</v>
      </c>
      <c r="F117" s="32">
        <f>COUNT(C117,E117)</f>
        <v>1</v>
      </c>
      <c r="G117" s="10">
        <f t="shared" si="8"/>
        <v>1</v>
      </c>
      <c r="H117" s="18">
        <f t="shared" si="9"/>
        <v>58</v>
      </c>
      <c r="I117" s="22">
        <f t="shared" si="10"/>
        <v>58</v>
      </c>
    </row>
    <row r="118" spans="1:9" ht="12.75">
      <c r="A118" s="14" t="s">
        <v>148</v>
      </c>
      <c r="B118" s="12"/>
      <c r="C118" s="12"/>
      <c r="D118" s="12"/>
      <c r="E118" s="12"/>
      <c r="F118" s="32">
        <f>COUNT(C118,E118)</f>
        <v>0</v>
      </c>
      <c r="G118" s="10">
        <f t="shared" si="8"/>
        <v>0</v>
      </c>
      <c r="H118" s="18">
        <f t="shared" si="9"/>
        <v>0</v>
      </c>
      <c r="I118" s="22">
        <f t="shared" si="10"/>
        <v>0</v>
      </c>
    </row>
    <row r="119" spans="1:9" ht="12.75">
      <c r="A119" s="14" t="s">
        <v>69</v>
      </c>
      <c r="B119" s="12"/>
      <c r="C119" s="12"/>
      <c r="D119" s="12"/>
      <c r="E119" s="12"/>
      <c r="F119" s="32">
        <f>COUNT(C119,E119)</f>
        <v>0</v>
      </c>
      <c r="G119" s="10">
        <f t="shared" si="8"/>
        <v>0</v>
      </c>
      <c r="H119" s="18">
        <f t="shared" si="9"/>
        <v>0</v>
      </c>
      <c r="I119" s="22">
        <f t="shared" si="10"/>
        <v>0</v>
      </c>
    </row>
    <row r="120" spans="1:9" ht="12.75">
      <c r="A120" s="26" t="s">
        <v>95</v>
      </c>
      <c r="B120" s="27">
        <v>62</v>
      </c>
      <c r="C120" s="27"/>
      <c r="D120" s="27">
        <v>82</v>
      </c>
      <c r="E120" s="27"/>
      <c r="F120" s="32">
        <v>1</v>
      </c>
      <c r="G120" s="10">
        <f t="shared" si="4"/>
        <v>1</v>
      </c>
      <c r="H120" s="18">
        <f t="shared" si="5"/>
        <v>144</v>
      </c>
      <c r="I120" s="22">
        <f t="shared" si="6"/>
        <v>144</v>
      </c>
    </row>
    <row r="121" spans="1:9" ht="12.75">
      <c r="A121" s="39" t="s">
        <v>118</v>
      </c>
      <c r="B121" s="27"/>
      <c r="C121" s="27"/>
      <c r="D121" s="33"/>
      <c r="E121" s="27">
        <v>63</v>
      </c>
      <c r="F121" s="32">
        <f t="shared" si="7"/>
        <v>1</v>
      </c>
      <c r="G121" s="10">
        <f t="shared" si="4"/>
        <v>1</v>
      </c>
      <c r="H121" s="18">
        <f t="shared" si="5"/>
        <v>63</v>
      </c>
      <c r="I121" s="22">
        <f t="shared" si="6"/>
        <v>63</v>
      </c>
    </row>
    <row r="122" spans="1:9" ht="12.75">
      <c r="A122" s="26" t="s">
        <v>115</v>
      </c>
      <c r="B122" s="27"/>
      <c r="C122" s="27"/>
      <c r="D122" s="27"/>
      <c r="E122" s="27"/>
      <c r="F122" s="32">
        <f t="shared" si="7"/>
        <v>0</v>
      </c>
      <c r="G122" s="10">
        <f t="shared" si="4"/>
        <v>0</v>
      </c>
      <c r="H122" s="18">
        <f t="shared" si="5"/>
        <v>0</v>
      </c>
      <c r="I122" s="22">
        <f t="shared" si="6"/>
        <v>0</v>
      </c>
    </row>
    <row r="123" spans="1:9" ht="12.75">
      <c r="A123" s="26" t="s">
        <v>31</v>
      </c>
      <c r="B123" s="27">
        <v>62</v>
      </c>
      <c r="C123" s="27">
        <v>48</v>
      </c>
      <c r="D123" s="27"/>
      <c r="E123" s="27"/>
      <c r="F123" s="32">
        <v>2</v>
      </c>
      <c r="G123" s="10">
        <f t="shared" si="4"/>
        <v>2</v>
      </c>
      <c r="H123" s="18">
        <f t="shared" si="5"/>
        <v>110</v>
      </c>
      <c r="I123" s="22">
        <f t="shared" si="6"/>
        <v>110</v>
      </c>
    </row>
    <row r="124" spans="1:9" ht="12.75">
      <c r="A124" s="26" t="s">
        <v>142</v>
      </c>
      <c r="B124" s="27"/>
      <c r="C124" s="27"/>
      <c r="D124" s="27">
        <v>82</v>
      </c>
      <c r="E124" s="27"/>
      <c r="F124" s="32">
        <v>1</v>
      </c>
      <c r="G124" s="10">
        <f>SUM(F124)</f>
        <v>1</v>
      </c>
      <c r="H124" s="18">
        <f>SUM(B124:E124)</f>
        <v>82</v>
      </c>
      <c r="I124" s="22">
        <f>SUM(H124)</f>
        <v>82</v>
      </c>
    </row>
    <row r="125" spans="1:9" ht="13.5" thickBot="1">
      <c r="A125" s="15" t="s">
        <v>121</v>
      </c>
      <c r="B125" s="31"/>
      <c r="C125" s="31"/>
      <c r="D125" s="31"/>
      <c r="E125" s="31"/>
      <c r="F125" s="28">
        <f t="shared" si="7"/>
        <v>0</v>
      </c>
      <c r="G125" s="28">
        <f t="shared" si="4"/>
        <v>0</v>
      </c>
      <c r="H125" s="29">
        <f t="shared" si="5"/>
        <v>0</v>
      </c>
      <c r="I125" s="30">
        <f t="shared" si="6"/>
        <v>0</v>
      </c>
    </row>
    <row r="127" spans="8:9" ht="12.75">
      <c r="H127" s="7"/>
      <c r="I127" s="7"/>
    </row>
  </sheetData>
  <sheetProtection/>
  <mergeCells count="4">
    <mergeCell ref="H2:H3"/>
    <mergeCell ref="I2:I3"/>
    <mergeCell ref="F2:F3"/>
    <mergeCell ref="G2:G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16.00390625" style="6" customWidth="1"/>
    <col min="2" max="2" width="3.8515625" style="6" customWidth="1"/>
    <col min="3" max="3" width="4.00390625" style="6" customWidth="1"/>
    <col min="4" max="7" width="3.8515625" style="6" customWidth="1"/>
    <col min="8" max="9" width="3.7109375" style="6" customWidth="1"/>
    <col min="10" max="10" width="4.140625" style="6" customWidth="1"/>
    <col min="11" max="14" width="5.7109375" style="6" customWidth="1"/>
    <col min="15" max="16384" width="9.140625" style="6" customWidth="1"/>
  </cols>
  <sheetData>
    <row r="1" spans="1:14" ht="27.75" customHeight="1" thickBot="1">
      <c r="A1" s="51" t="s">
        <v>128</v>
      </c>
      <c r="N1" s="52" t="s">
        <v>40</v>
      </c>
    </row>
    <row r="2" spans="1:14" s="8" customFormat="1" ht="54.75" customHeight="1">
      <c r="A2" s="20"/>
      <c r="B2" s="19" t="s">
        <v>2</v>
      </c>
      <c r="C2" s="19" t="s">
        <v>3</v>
      </c>
      <c r="D2" s="19" t="s">
        <v>2</v>
      </c>
      <c r="E2" s="19" t="s">
        <v>3</v>
      </c>
      <c r="F2" s="19" t="s">
        <v>2</v>
      </c>
      <c r="G2" s="19" t="s">
        <v>3</v>
      </c>
      <c r="H2" s="19" t="s">
        <v>2</v>
      </c>
      <c r="I2" s="19" t="s">
        <v>3</v>
      </c>
      <c r="J2" s="19" t="s">
        <v>2</v>
      </c>
      <c r="K2" s="73" t="s">
        <v>43</v>
      </c>
      <c r="L2" s="71" t="s">
        <v>44</v>
      </c>
      <c r="M2" s="65" t="s">
        <v>41</v>
      </c>
      <c r="N2" s="67" t="s">
        <v>42</v>
      </c>
    </row>
    <row r="3" spans="1:14" ht="18" customHeight="1" thickBot="1">
      <c r="A3" s="21"/>
      <c r="B3" s="5">
        <v>3</v>
      </c>
      <c r="C3" s="5">
        <v>4</v>
      </c>
      <c r="D3" s="5">
        <v>10</v>
      </c>
      <c r="E3" s="5">
        <v>11</v>
      </c>
      <c r="F3" s="5">
        <v>17</v>
      </c>
      <c r="G3" s="5">
        <v>18</v>
      </c>
      <c r="H3" s="5">
        <v>24</v>
      </c>
      <c r="I3" s="5">
        <v>25</v>
      </c>
      <c r="J3" s="5">
        <v>31</v>
      </c>
      <c r="K3" s="74"/>
      <c r="L3" s="72"/>
      <c r="M3" s="66"/>
      <c r="N3" s="68"/>
    </row>
    <row r="4" spans="1:14" ht="12.75">
      <c r="A4" s="14" t="s">
        <v>146</v>
      </c>
      <c r="B4" s="12"/>
      <c r="C4" s="12"/>
      <c r="D4" s="12"/>
      <c r="E4" s="12"/>
      <c r="F4" s="12"/>
      <c r="G4" s="12"/>
      <c r="H4" s="12">
        <v>108</v>
      </c>
      <c r="I4" s="12"/>
      <c r="J4" s="12"/>
      <c r="K4" s="9">
        <v>1</v>
      </c>
      <c r="L4" s="10">
        <f>SUM(feb!F4+K4)</f>
        <v>1</v>
      </c>
      <c r="M4" s="18">
        <f aca="true" t="shared" si="0" ref="M4:M14">SUM(B4:J4)</f>
        <v>108</v>
      </c>
      <c r="N4" s="22">
        <f>SUM(feb!H4+M4)</f>
        <v>108</v>
      </c>
    </row>
    <row r="5" spans="1:14" ht="12.75">
      <c r="A5" s="14" t="s">
        <v>6</v>
      </c>
      <c r="B5" s="12">
        <v>77</v>
      </c>
      <c r="C5" s="12"/>
      <c r="D5" s="12"/>
      <c r="E5" s="12"/>
      <c r="F5" s="12">
        <v>107</v>
      </c>
      <c r="G5" s="12"/>
      <c r="H5" s="12">
        <v>106</v>
      </c>
      <c r="I5" s="12"/>
      <c r="J5" s="12"/>
      <c r="K5" s="9">
        <v>1</v>
      </c>
      <c r="L5" s="10">
        <f>SUM(feb!F5+K5)</f>
        <v>2</v>
      </c>
      <c r="M5" s="18">
        <f>SUM(B5:J5)</f>
        <v>290</v>
      </c>
      <c r="N5" s="22">
        <f>SUM(feb!H5+M5)</f>
        <v>434</v>
      </c>
    </row>
    <row r="6" spans="1:14" ht="12.75">
      <c r="A6" s="14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9">
        <f>COUNT(C6,E6,G6,I6)</f>
        <v>0</v>
      </c>
      <c r="L6" s="10">
        <f>SUM(feb!F6+K6)</f>
        <v>3</v>
      </c>
      <c r="M6" s="18">
        <f>SUM(B6:J6)</f>
        <v>0</v>
      </c>
      <c r="N6" s="22">
        <f>SUM(feb!H6+M6)</f>
        <v>0</v>
      </c>
    </row>
    <row r="7" spans="1:14" ht="12.75">
      <c r="A7" s="14" t="s">
        <v>97</v>
      </c>
      <c r="B7" s="12"/>
      <c r="C7" s="12">
        <v>65</v>
      </c>
      <c r="D7" s="12"/>
      <c r="E7" s="12">
        <v>62</v>
      </c>
      <c r="F7" s="12"/>
      <c r="G7" s="12"/>
      <c r="H7" s="12"/>
      <c r="I7" s="12">
        <v>69</v>
      </c>
      <c r="J7" s="12"/>
      <c r="K7" s="9">
        <f aca="true" t="shared" si="1" ref="K7:K78">COUNT(C7,E7,G7,I7)</f>
        <v>3</v>
      </c>
      <c r="L7" s="10">
        <f>SUM(feb!F7+K7)</f>
        <v>7</v>
      </c>
      <c r="M7" s="18">
        <f t="shared" si="0"/>
        <v>196</v>
      </c>
      <c r="N7" s="22">
        <f>SUM(feb!H7+M7)</f>
        <v>323</v>
      </c>
    </row>
    <row r="8" spans="1:14" ht="12.75">
      <c r="A8" s="14" t="s">
        <v>82</v>
      </c>
      <c r="B8" s="12">
        <v>77</v>
      </c>
      <c r="C8" s="12"/>
      <c r="D8" s="12"/>
      <c r="E8" s="12">
        <v>51</v>
      </c>
      <c r="F8" s="12"/>
      <c r="G8" s="12"/>
      <c r="H8" s="12">
        <v>106</v>
      </c>
      <c r="I8" s="12">
        <v>57</v>
      </c>
      <c r="J8" s="12"/>
      <c r="K8" s="9">
        <v>3</v>
      </c>
      <c r="L8" s="10">
        <f>SUM(feb!F8+K8)</f>
        <v>4</v>
      </c>
      <c r="M8" s="18">
        <f t="shared" si="0"/>
        <v>291</v>
      </c>
      <c r="N8" s="22">
        <f>SUM(feb!H8+M8)</f>
        <v>373</v>
      </c>
    </row>
    <row r="9" spans="1:14" ht="12.75">
      <c r="A9" s="14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9">
        <f t="shared" si="1"/>
        <v>0</v>
      </c>
      <c r="L9" s="10">
        <f>SUM(feb!F9+K9)</f>
        <v>0</v>
      </c>
      <c r="M9" s="18">
        <f t="shared" si="0"/>
        <v>0</v>
      </c>
      <c r="N9" s="22">
        <f>SUM(feb!H9+M9)</f>
        <v>0</v>
      </c>
    </row>
    <row r="10" spans="1:14" ht="12.75">
      <c r="A10" s="14" t="s">
        <v>75</v>
      </c>
      <c r="B10" s="12">
        <v>93</v>
      </c>
      <c r="C10" s="12"/>
      <c r="D10" s="12"/>
      <c r="E10" s="12"/>
      <c r="F10" s="12"/>
      <c r="G10" s="12"/>
      <c r="H10" s="12">
        <v>108</v>
      </c>
      <c r="I10" s="12"/>
      <c r="J10" s="12"/>
      <c r="K10" s="9">
        <v>1</v>
      </c>
      <c r="L10" s="10">
        <f>SUM(feb!F10+K10)</f>
        <v>1</v>
      </c>
      <c r="M10" s="18">
        <f t="shared" si="0"/>
        <v>201</v>
      </c>
      <c r="N10" s="22">
        <f>SUM(feb!H10+M10)</f>
        <v>201</v>
      </c>
    </row>
    <row r="11" spans="1:14" ht="12.75">
      <c r="A11" s="14" t="s">
        <v>7</v>
      </c>
      <c r="B11" s="12">
        <v>93</v>
      </c>
      <c r="C11" s="12">
        <v>65</v>
      </c>
      <c r="D11" s="12">
        <v>93</v>
      </c>
      <c r="E11" s="12"/>
      <c r="F11" s="12">
        <v>95</v>
      </c>
      <c r="G11" s="12"/>
      <c r="H11" s="12">
        <v>108</v>
      </c>
      <c r="I11" s="12"/>
      <c r="J11" s="12"/>
      <c r="K11" s="9">
        <v>2</v>
      </c>
      <c r="L11" s="10">
        <f>SUM(feb!F11+K11)</f>
        <v>2</v>
      </c>
      <c r="M11" s="18">
        <f t="shared" si="0"/>
        <v>454</v>
      </c>
      <c r="N11" s="22">
        <f>SUM(feb!H11+M11)</f>
        <v>454</v>
      </c>
    </row>
    <row r="12" spans="1:14" ht="12.75">
      <c r="A12" s="14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9">
        <f t="shared" si="1"/>
        <v>0</v>
      </c>
      <c r="L12" s="10">
        <f>SUM(feb!F12+K12)</f>
        <v>0</v>
      </c>
      <c r="M12" s="18">
        <f t="shared" si="0"/>
        <v>0</v>
      </c>
      <c r="N12" s="22">
        <f>SUM(feb!H12+M12)</f>
        <v>0</v>
      </c>
    </row>
    <row r="13" spans="1:14" ht="12.75">
      <c r="A13" s="14" t="s">
        <v>86</v>
      </c>
      <c r="B13" s="12">
        <v>93</v>
      </c>
      <c r="C13" s="12">
        <v>65</v>
      </c>
      <c r="D13" s="12">
        <v>93</v>
      </c>
      <c r="E13" s="12">
        <v>62</v>
      </c>
      <c r="F13" s="12">
        <v>95</v>
      </c>
      <c r="G13" s="12">
        <v>66</v>
      </c>
      <c r="H13" s="12">
        <v>108</v>
      </c>
      <c r="I13" s="12">
        <v>69</v>
      </c>
      <c r="J13" s="12">
        <v>116</v>
      </c>
      <c r="K13" s="9">
        <f t="shared" si="1"/>
        <v>4</v>
      </c>
      <c r="L13" s="10">
        <f>SUM(feb!F13+K13)</f>
        <v>6</v>
      </c>
      <c r="M13" s="18">
        <f t="shared" si="0"/>
        <v>767</v>
      </c>
      <c r="N13" s="22">
        <f>SUM(feb!H13+M13)</f>
        <v>1047</v>
      </c>
    </row>
    <row r="14" spans="1:14" ht="12.75">
      <c r="A14" s="14" t="s">
        <v>62</v>
      </c>
      <c r="B14" s="12">
        <v>77</v>
      </c>
      <c r="C14" s="12">
        <v>55</v>
      </c>
      <c r="D14" s="12"/>
      <c r="E14" s="12">
        <v>51</v>
      </c>
      <c r="F14" s="12">
        <v>107</v>
      </c>
      <c r="G14" s="12">
        <v>57</v>
      </c>
      <c r="H14" s="12"/>
      <c r="I14" s="12">
        <v>57</v>
      </c>
      <c r="J14" s="12"/>
      <c r="K14" s="9">
        <f t="shared" si="1"/>
        <v>4</v>
      </c>
      <c r="L14" s="10">
        <f>SUM(feb!F14+K14)</f>
        <v>4</v>
      </c>
      <c r="M14" s="18">
        <f t="shared" si="0"/>
        <v>404</v>
      </c>
      <c r="N14" s="22">
        <f>SUM(feb!H14+M14)</f>
        <v>404</v>
      </c>
    </row>
    <row r="15" spans="1:14" ht="12.75">
      <c r="A15" s="14" t="s">
        <v>8</v>
      </c>
      <c r="B15" s="12"/>
      <c r="C15" s="12">
        <v>55</v>
      </c>
      <c r="D15" s="12"/>
      <c r="E15" s="12">
        <v>51</v>
      </c>
      <c r="F15" s="12">
        <v>63</v>
      </c>
      <c r="G15" s="12">
        <v>57</v>
      </c>
      <c r="H15" s="12">
        <v>70</v>
      </c>
      <c r="I15" s="12">
        <v>57</v>
      </c>
      <c r="J15" s="12"/>
      <c r="K15" s="9">
        <f t="shared" si="1"/>
        <v>4</v>
      </c>
      <c r="L15" s="10">
        <f>SUM(feb!F15+K15)</f>
        <v>6</v>
      </c>
      <c r="M15" s="18">
        <f aca="true" t="shared" si="2" ref="M15:M87">SUM(B15:J15)</f>
        <v>353</v>
      </c>
      <c r="N15" s="22">
        <f>SUM(feb!H15+M15)</f>
        <v>459</v>
      </c>
    </row>
    <row r="16" spans="1:14" ht="12.75">
      <c r="A16" s="14" t="s">
        <v>149</v>
      </c>
      <c r="B16" s="12"/>
      <c r="C16" s="12"/>
      <c r="D16" s="12"/>
      <c r="E16" s="12"/>
      <c r="F16" s="12"/>
      <c r="G16" s="12"/>
      <c r="H16" s="12"/>
      <c r="I16" s="12"/>
      <c r="J16" s="12"/>
      <c r="K16" s="9"/>
      <c r="L16" s="10"/>
      <c r="M16" s="18"/>
      <c r="N16" s="22"/>
    </row>
    <row r="17" spans="1:14" ht="12.75">
      <c r="A17" s="14" t="s">
        <v>67</v>
      </c>
      <c r="B17" s="12">
        <v>93</v>
      </c>
      <c r="C17" s="12">
        <v>65</v>
      </c>
      <c r="D17" s="12">
        <v>93</v>
      </c>
      <c r="E17" s="12">
        <v>47</v>
      </c>
      <c r="F17" s="12">
        <v>95</v>
      </c>
      <c r="G17" s="12">
        <v>66</v>
      </c>
      <c r="H17" s="12">
        <v>108</v>
      </c>
      <c r="I17" s="12"/>
      <c r="J17" s="12">
        <v>116</v>
      </c>
      <c r="K17" s="9">
        <v>4</v>
      </c>
      <c r="L17" s="10">
        <f>SUM(feb!F17+K17)</f>
        <v>5</v>
      </c>
      <c r="M17" s="18">
        <f t="shared" si="2"/>
        <v>683</v>
      </c>
      <c r="N17" s="22">
        <f>SUM(feb!H17+M17)</f>
        <v>746</v>
      </c>
    </row>
    <row r="18" spans="1:14" ht="12.75">
      <c r="A18" s="14" t="s">
        <v>63</v>
      </c>
      <c r="B18" s="12"/>
      <c r="C18" s="12">
        <v>65</v>
      </c>
      <c r="D18" s="12"/>
      <c r="E18" s="12">
        <v>62</v>
      </c>
      <c r="F18" s="12"/>
      <c r="G18" s="12">
        <v>66</v>
      </c>
      <c r="H18" s="12"/>
      <c r="I18" s="12">
        <v>69</v>
      </c>
      <c r="J18" s="12"/>
      <c r="K18" s="9">
        <f t="shared" si="1"/>
        <v>4</v>
      </c>
      <c r="L18" s="10">
        <f>SUM(feb!F18+K18)</f>
        <v>5</v>
      </c>
      <c r="M18" s="18">
        <f t="shared" si="2"/>
        <v>262</v>
      </c>
      <c r="N18" s="22">
        <f>SUM(feb!H18+M18)</f>
        <v>325</v>
      </c>
    </row>
    <row r="19" spans="1:14" ht="12.75">
      <c r="A19" s="14" t="s">
        <v>76</v>
      </c>
      <c r="B19" s="12"/>
      <c r="C19" s="12"/>
      <c r="D19" s="12">
        <v>93</v>
      </c>
      <c r="E19" s="12">
        <v>62</v>
      </c>
      <c r="F19" s="12"/>
      <c r="G19" s="12"/>
      <c r="H19" s="12"/>
      <c r="I19" s="12"/>
      <c r="J19" s="12"/>
      <c r="K19" s="9">
        <v>2</v>
      </c>
      <c r="L19" s="10">
        <f>SUM(feb!F19+K19)</f>
        <v>3</v>
      </c>
      <c r="M19" s="18">
        <f t="shared" si="2"/>
        <v>155</v>
      </c>
      <c r="N19" s="22">
        <f>SUM(feb!H19+M19)</f>
        <v>218</v>
      </c>
    </row>
    <row r="20" spans="1:14" ht="12.75">
      <c r="A20" s="41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9">
        <f t="shared" si="1"/>
        <v>0</v>
      </c>
      <c r="L20" s="10">
        <f>SUM(feb!F20+K20)</f>
        <v>0</v>
      </c>
      <c r="M20" s="18">
        <f t="shared" si="2"/>
        <v>0</v>
      </c>
      <c r="N20" s="22">
        <f>SUM(feb!H20+M20)</f>
        <v>0</v>
      </c>
    </row>
    <row r="21" spans="1:14" ht="12.75">
      <c r="A21" s="14" t="s">
        <v>88</v>
      </c>
      <c r="B21" s="12"/>
      <c r="C21" s="12">
        <v>65</v>
      </c>
      <c r="D21" s="12"/>
      <c r="E21" s="12"/>
      <c r="F21" s="12"/>
      <c r="G21" s="12"/>
      <c r="H21" s="12"/>
      <c r="I21" s="12"/>
      <c r="J21" s="12"/>
      <c r="K21" s="9">
        <f t="shared" si="1"/>
        <v>1</v>
      </c>
      <c r="L21" s="10">
        <f>SUM(feb!F21+K21)</f>
        <v>1</v>
      </c>
      <c r="M21" s="18">
        <f t="shared" si="2"/>
        <v>65</v>
      </c>
      <c r="N21" s="22">
        <f>SUM(feb!H21+M21)</f>
        <v>65</v>
      </c>
    </row>
    <row r="22" spans="1:14" ht="12.75">
      <c r="A22" s="14" t="s">
        <v>89</v>
      </c>
      <c r="B22" s="12"/>
      <c r="C22" s="12">
        <v>65</v>
      </c>
      <c r="D22" s="12"/>
      <c r="E22" s="12">
        <v>62</v>
      </c>
      <c r="F22" s="12"/>
      <c r="G22" s="12">
        <v>66</v>
      </c>
      <c r="H22" s="12"/>
      <c r="I22" s="12"/>
      <c r="J22" s="12"/>
      <c r="K22" s="9">
        <f t="shared" si="1"/>
        <v>3</v>
      </c>
      <c r="L22" s="10">
        <f>SUM(feb!F22+K22)</f>
        <v>3</v>
      </c>
      <c r="M22" s="18">
        <f t="shared" si="2"/>
        <v>193</v>
      </c>
      <c r="N22" s="22">
        <f>SUM(feb!H22+M22)</f>
        <v>193</v>
      </c>
    </row>
    <row r="23" spans="1:14" ht="12.75">
      <c r="A23" s="14" t="s">
        <v>90</v>
      </c>
      <c r="B23" s="12"/>
      <c r="C23" s="12">
        <v>65</v>
      </c>
      <c r="D23" s="12"/>
      <c r="E23" s="12"/>
      <c r="F23" s="12"/>
      <c r="G23" s="12">
        <v>66</v>
      </c>
      <c r="H23" s="12"/>
      <c r="I23" s="12"/>
      <c r="J23" s="12"/>
      <c r="K23" s="9">
        <f t="shared" si="1"/>
        <v>2</v>
      </c>
      <c r="L23" s="10">
        <f>SUM(feb!F23+K23)</f>
        <v>2</v>
      </c>
      <c r="M23" s="18">
        <f t="shared" si="2"/>
        <v>131</v>
      </c>
      <c r="N23" s="22">
        <f>SUM(feb!H23+M23)</f>
        <v>131</v>
      </c>
    </row>
    <row r="24" spans="1:14" ht="12.75">
      <c r="A24" s="14" t="s">
        <v>135</v>
      </c>
      <c r="B24" s="12"/>
      <c r="C24" s="12"/>
      <c r="D24" s="12"/>
      <c r="E24" s="12">
        <v>62</v>
      </c>
      <c r="F24" s="12"/>
      <c r="G24" s="12">
        <v>66</v>
      </c>
      <c r="H24" s="12"/>
      <c r="I24" s="12"/>
      <c r="J24" s="12"/>
      <c r="K24" s="9">
        <f t="shared" si="1"/>
        <v>2</v>
      </c>
      <c r="L24" s="10">
        <f>SUM(feb!F24+K24)</f>
        <v>4</v>
      </c>
      <c r="M24" s="18">
        <f t="shared" si="2"/>
        <v>128</v>
      </c>
      <c r="N24" s="22">
        <f>SUM(feb!H24+M24)</f>
        <v>255</v>
      </c>
    </row>
    <row r="25" spans="1:14" ht="12.75">
      <c r="A25" s="14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9">
        <f t="shared" si="1"/>
        <v>0</v>
      </c>
      <c r="L25" s="10">
        <f>SUM(feb!F25+K25)</f>
        <v>0</v>
      </c>
      <c r="M25" s="18">
        <f t="shared" si="2"/>
        <v>0</v>
      </c>
      <c r="N25" s="22">
        <f>SUM(feb!H25+M25)</f>
        <v>0</v>
      </c>
    </row>
    <row r="26" spans="1:14" ht="12.75">
      <c r="A26" s="14" t="s">
        <v>101</v>
      </c>
      <c r="B26" s="12"/>
      <c r="C26" s="12">
        <v>49</v>
      </c>
      <c r="D26" s="12"/>
      <c r="E26" s="12">
        <v>47</v>
      </c>
      <c r="F26" s="12"/>
      <c r="G26" s="12">
        <v>49</v>
      </c>
      <c r="H26" s="12"/>
      <c r="I26" s="12">
        <v>43</v>
      </c>
      <c r="J26" s="12"/>
      <c r="K26" s="9">
        <f t="shared" si="1"/>
        <v>4</v>
      </c>
      <c r="L26" s="10">
        <f>SUM(feb!F26+K26)</f>
        <v>4</v>
      </c>
      <c r="M26" s="18">
        <f t="shared" si="2"/>
        <v>188</v>
      </c>
      <c r="N26" s="22">
        <f>SUM(feb!H26+M26)</f>
        <v>188</v>
      </c>
    </row>
    <row r="27" spans="1:14" ht="12.75">
      <c r="A27" s="14" t="s">
        <v>150</v>
      </c>
      <c r="B27" s="12"/>
      <c r="C27" s="12"/>
      <c r="D27" s="12"/>
      <c r="E27" s="12"/>
      <c r="F27" s="12"/>
      <c r="G27" s="12"/>
      <c r="H27" s="12"/>
      <c r="I27" s="12"/>
      <c r="J27" s="12"/>
      <c r="K27" s="9"/>
      <c r="L27" s="10"/>
      <c r="M27" s="18"/>
      <c r="N27" s="22"/>
    </row>
    <row r="28" spans="1:14" ht="12.75">
      <c r="A28" s="14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9">
        <f t="shared" si="1"/>
        <v>0</v>
      </c>
      <c r="L28" s="10">
        <f>SUM(feb!F28+K28)</f>
        <v>0</v>
      </c>
      <c r="M28" s="18">
        <f t="shared" si="2"/>
        <v>0</v>
      </c>
      <c r="N28" s="22">
        <f>SUM(feb!H28+M28)</f>
        <v>0</v>
      </c>
    </row>
    <row r="29" spans="1:14" ht="12.75">
      <c r="A29" s="14" t="s">
        <v>111</v>
      </c>
      <c r="B29" s="12"/>
      <c r="C29" s="12"/>
      <c r="D29" s="12"/>
      <c r="E29" s="12">
        <v>51</v>
      </c>
      <c r="F29" s="12">
        <v>63</v>
      </c>
      <c r="G29" s="12">
        <v>57</v>
      </c>
      <c r="H29" s="12">
        <v>70</v>
      </c>
      <c r="I29" s="12"/>
      <c r="J29" s="12"/>
      <c r="K29" s="9">
        <v>3</v>
      </c>
      <c r="L29" s="10">
        <f>SUM(feb!F29+K29)</f>
        <v>5</v>
      </c>
      <c r="M29" s="18">
        <f t="shared" si="2"/>
        <v>241</v>
      </c>
      <c r="N29" s="22">
        <f>SUM(feb!H29+M29)</f>
        <v>371</v>
      </c>
    </row>
    <row r="30" spans="1:14" ht="12.75">
      <c r="A30" s="14" t="s">
        <v>103</v>
      </c>
      <c r="B30" s="12">
        <v>77</v>
      </c>
      <c r="C30" s="12"/>
      <c r="D30" s="12">
        <v>81</v>
      </c>
      <c r="E30" s="12"/>
      <c r="F30" s="12"/>
      <c r="G30" s="12"/>
      <c r="H30" s="12">
        <v>106</v>
      </c>
      <c r="I30" s="12"/>
      <c r="J30" s="12"/>
      <c r="K30" s="9">
        <v>1</v>
      </c>
      <c r="L30" s="10">
        <f>SUM(feb!F30+K30)</f>
        <v>4</v>
      </c>
      <c r="M30" s="18">
        <f>SUM(B30:J30)</f>
        <v>264</v>
      </c>
      <c r="N30" s="22">
        <f>SUM(feb!H30+M30)</f>
        <v>408</v>
      </c>
    </row>
    <row r="31" spans="1:14" ht="12.75">
      <c r="A31" s="14" t="s">
        <v>144</v>
      </c>
      <c r="B31" s="12"/>
      <c r="C31" s="12"/>
      <c r="D31" s="12"/>
      <c r="E31" s="12"/>
      <c r="F31" s="12">
        <v>95</v>
      </c>
      <c r="G31" s="12"/>
      <c r="H31" s="12">
        <v>108</v>
      </c>
      <c r="I31" s="12"/>
      <c r="J31" s="12"/>
      <c r="K31" s="9">
        <v>1</v>
      </c>
      <c r="L31" s="10">
        <f>SUM(feb!F31+K31)</f>
        <v>1</v>
      </c>
      <c r="M31" s="18">
        <f>SUM(B31:J31)</f>
        <v>203</v>
      </c>
      <c r="N31" s="22">
        <f>SUM(feb!H31+M31)</f>
        <v>203</v>
      </c>
    </row>
    <row r="32" spans="1:14" ht="12.75">
      <c r="A32" s="14" t="s">
        <v>10</v>
      </c>
      <c r="B32" s="12">
        <v>93</v>
      </c>
      <c r="C32" s="12">
        <v>65</v>
      </c>
      <c r="D32" s="12"/>
      <c r="E32" s="12"/>
      <c r="F32" s="12"/>
      <c r="G32" s="12"/>
      <c r="H32" s="12">
        <v>108</v>
      </c>
      <c r="I32" s="12">
        <v>69</v>
      </c>
      <c r="J32" s="12">
        <v>116</v>
      </c>
      <c r="K32" s="9">
        <v>3</v>
      </c>
      <c r="L32" s="10">
        <f>SUM(feb!F32+K32)</f>
        <v>3</v>
      </c>
      <c r="M32" s="18">
        <f>SUM(B32:J32)</f>
        <v>451</v>
      </c>
      <c r="N32" s="22">
        <f>SUM(feb!H32+M32)</f>
        <v>451</v>
      </c>
    </row>
    <row r="33" spans="1:14" ht="12.75">
      <c r="A33" s="14" t="s">
        <v>154</v>
      </c>
      <c r="B33" s="12"/>
      <c r="C33" s="12"/>
      <c r="D33" s="12"/>
      <c r="E33" s="12"/>
      <c r="F33" s="12"/>
      <c r="G33" s="12"/>
      <c r="H33" s="12"/>
      <c r="I33" s="12"/>
      <c r="J33" s="12"/>
      <c r="K33" s="9">
        <v>0</v>
      </c>
      <c r="L33" s="10">
        <f>SUM(feb!F33+K33)</f>
        <v>0</v>
      </c>
      <c r="M33" s="18">
        <f>SUM(B33:J33)</f>
        <v>0</v>
      </c>
      <c r="N33" s="22">
        <f>SUM(feb!H33+M33)</f>
        <v>0</v>
      </c>
    </row>
    <row r="34" spans="1:14" ht="12.75">
      <c r="A34" s="14" t="s">
        <v>161</v>
      </c>
      <c r="B34" s="12"/>
      <c r="C34" s="12"/>
      <c r="D34" s="12"/>
      <c r="E34" s="12"/>
      <c r="F34" s="12"/>
      <c r="G34" s="12"/>
      <c r="H34" s="12"/>
      <c r="I34" s="12"/>
      <c r="J34" s="12"/>
      <c r="K34" s="9">
        <v>0</v>
      </c>
      <c r="L34" s="10">
        <f>SUM(feb!F34+K34)</f>
        <v>0</v>
      </c>
      <c r="M34" s="18">
        <f>SUM(B34:J34)</f>
        <v>0</v>
      </c>
      <c r="N34" s="22">
        <f>SUM(feb!H34+M34)</f>
        <v>0</v>
      </c>
    </row>
    <row r="35" spans="1:14" ht="12.75">
      <c r="A35" s="14" t="s">
        <v>36</v>
      </c>
      <c r="B35" s="12">
        <v>93</v>
      </c>
      <c r="C35" s="12">
        <v>65</v>
      </c>
      <c r="D35" s="12">
        <v>93</v>
      </c>
      <c r="E35" s="12">
        <v>62</v>
      </c>
      <c r="F35" s="12">
        <v>95</v>
      </c>
      <c r="G35" s="12">
        <v>66</v>
      </c>
      <c r="H35" s="12"/>
      <c r="I35" s="12">
        <v>69</v>
      </c>
      <c r="J35" s="12"/>
      <c r="K35" s="9">
        <f t="shared" si="1"/>
        <v>4</v>
      </c>
      <c r="L35" s="10">
        <f>SUM(feb!F35+K35)</f>
        <v>6</v>
      </c>
      <c r="M35" s="18">
        <f t="shared" si="2"/>
        <v>543</v>
      </c>
      <c r="N35" s="22">
        <f>SUM(feb!H35+M35)</f>
        <v>823</v>
      </c>
    </row>
    <row r="36" spans="1:14" ht="12.75">
      <c r="A36" s="14" t="s">
        <v>104</v>
      </c>
      <c r="B36" s="12"/>
      <c r="C36" s="12"/>
      <c r="D36" s="12"/>
      <c r="E36" s="12"/>
      <c r="F36" s="12"/>
      <c r="G36" s="12"/>
      <c r="H36" s="12"/>
      <c r="I36" s="12"/>
      <c r="J36" s="12"/>
      <c r="K36" s="9">
        <f t="shared" si="1"/>
        <v>0</v>
      </c>
      <c r="L36" s="10">
        <f>SUM(feb!F36+K36)</f>
        <v>0</v>
      </c>
      <c r="M36" s="18">
        <f t="shared" si="2"/>
        <v>0</v>
      </c>
      <c r="N36" s="22">
        <f>SUM(feb!H36+M36)</f>
        <v>0</v>
      </c>
    </row>
    <row r="37" spans="1:14" ht="12.75">
      <c r="A37" s="14" t="s">
        <v>60</v>
      </c>
      <c r="B37" s="12">
        <v>93</v>
      </c>
      <c r="C37" s="12"/>
      <c r="D37" s="12"/>
      <c r="E37" s="12">
        <v>62</v>
      </c>
      <c r="F37" s="12"/>
      <c r="G37" s="12">
        <v>66</v>
      </c>
      <c r="H37" s="12"/>
      <c r="I37" s="12">
        <v>69</v>
      </c>
      <c r="J37" s="12"/>
      <c r="K37" s="9">
        <v>4</v>
      </c>
      <c r="L37" s="10">
        <f>SUM(feb!F37+K37)</f>
        <v>6</v>
      </c>
      <c r="M37" s="18">
        <f t="shared" si="2"/>
        <v>290</v>
      </c>
      <c r="N37" s="22">
        <f>SUM(feb!H37+M37)</f>
        <v>479</v>
      </c>
    </row>
    <row r="38" spans="1:14" ht="12.75">
      <c r="A38" s="14" t="s">
        <v>105</v>
      </c>
      <c r="B38" s="12">
        <v>49</v>
      </c>
      <c r="C38" s="12"/>
      <c r="D38" s="12">
        <v>64</v>
      </c>
      <c r="E38" s="12">
        <v>51</v>
      </c>
      <c r="F38" s="12">
        <v>63</v>
      </c>
      <c r="G38" s="12"/>
      <c r="H38" s="12"/>
      <c r="I38" s="12"/>
      <c r="J38" s="12"/>
      <c r="K38" s="9">
        <v>2</v>
      </c>
      <c r="L38" s="10">
        <f>SUM(feb!F38+K38)</f>
        <v>3</v>
      </c>
      <c r="M38" s="18">
        <f t="shared" si="2"/>
        <v>227</v>
      </c>
      <c r="N38" s="22">
        <f>SUM(feb!H38+M38)</f>
        <v>289</v>
      </c>
    </row>
    <row r="39" spans="1:14" ht="12.75">
      <c r="A39" s="14" t="s">
        <v>11</v>
      </c>
      <c r="B39" s="12">
        <v>93</v>
      </c>
      <c r="C39" s="12">
        <v>65</v>
      </c>
      <c r="D39" s="12">
        <v>81</v>
      </c>
      <c r="E39" s="12">
        <v>62</v>
      </c>
      <c r="F39" s="12">
        <v>95</v>
      </c>
      <c r="G39" s="12">
        <v>66</v>
      </c>
      <c r="H39" s="12">
        <v>108</v>
      </c>
      <c r="I39" s="12">
        <v>69</v>
      </c>
      <c r="J39" s="12">
        <v>116</v>
      </c>
      <c r="K39" s="9">
        <f t="shared" si="1"/>
        <v>4</v>
      </c>
      <c r="L39" s="10">
        <f>SUM(feb!F39+K39)</f>
        <v>6</v>
      </c>
      <c r="M39" s="18">
        <f t="shared" si="2"/>
        <v>755</v>
      </c>
      <c r="N39" s="22">
        <f>SUM(feb!H39+M39)</f>
        <v>1035</v>
      </c>
    </row>
    <row r="40" spans="1:14" ht="12.75">
      <c r="A40" s="14" t="s">
        <v>12</v>
      </c>
      <c r="B40" s="12">
        <v>49</v>
      </c>
      <c r="C40" s="12">
        <v>55</v>
      </c>
      <c r="D40" s="12">
        <v>81</v>
      </c>
      <c r="E40" s="12">
        <v>51</v>
      </c>
      <c r="F40" s="12">
        <v>63</v>
      </c>
      <c r="G40" s="12">
        <v>57</v>
      </c>
      <c r="H40" s="12"/>
      <c r="I40" s="12">
        <v>57</v>
      </c>
      <c r="J40" s="12"/>
      <c r="K40" s="9">
        <f t="shared" si="1"/>
        <v>4</v>
      </c>
      <c r="L40" s="10">
        <f>SUM(feb!F40+K40)</f>
        <v>4</v>
      </c>
      <c r="M40" s="18">
        <f t="shared" si="2"/>
        <v>413</v>
      </c>
      <c r="N40" s="22">
        <f>SUM(feb!H40+M40)</f>
        <v>413</v>
      </c>
    </row>
    <row r="41" spans="1:14" ht="12.75">
      <c r="A41" s="14" t="s">
        <v>84</v>
      </c>
      <c r="B41" s="12"/>
      <c r="C41" s="12">
        <v>55</v>
      </c>
      <c r="D41" s="12"/>
      <c r="E41" s="12">
        <v>51</v>
      </c>
      <c r="F41" s="12">
        <v>63</v>
      </c>
      <c r="G41" s="12">
        <v>57</v>
      </c>
      <c r="H41" s="12">
        <v>70</v>
      </c>
      <c r="I41" s="12"/>
      <c r="J41" s="12"/>
      <c r="K41" s="9">
        <v>4</v>
      </c>
      <c r="L41" s="10">
        <f>SUM(feb!F41+K41)</f>
        <v>6</v>
      </c>
      <c r="M41" s="18">
        <f t="shared" si="2"/>
        <v>296</v>
      </c>
      <c r="N41" s="22">
        <f>SUM(feb!H41+M41)</f>
        <v>384</v>
      </c>
    </row>
    <row r="42" spans="1:14" ht="12.75">
      <c r="A42" s="38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9">
        <f t="shared" si="1"/>
        <v>0</v>
      </c>
      <c r="L42" s="10">
        <f>SUM(feb!F42+K42)</f>
        <v>0</v>
      </c>
      <c r="M42" s="18">
        <f t="shared" si="2"/>
        <v>0</v>
      </c>
      <c r="N42" s="22">
        <f>SUM(feb!H42+M42)</f>
        <v>0</v>
      </c>
    </row>
    <row r="43" spans="1:14" ht="12.75">
      <c r="A43" s="14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9">
        <f t="shared" si="1"/>
        <v>0</v>
      </c>
      <c r="L43" s="10">
        <f>SUM(feb!F43+K43)</f>
        <v>0</v>
      </c>
      <c r="M43" s="18">
        <f t="shared" si="2"/>
        <v>0</v>
      </c>
      <c r="N43" s="22">
        <f>SUM(feb!H43+M43)</f>
        <v>0</v>
      </c>
    </row>
    <row r="44" spans="1:14" ht="12.75">
      <c r="A44" s="14" t="s">
        <v>13</v>
      </c>
      <c r="B44" s="12">
        <v>93</v>
      </c>
      <c r="C44" s="12">
        <v>65</v>
      </c>
      <c r="D44" s="12">
        <v>93</v>
      </c>
      <c r="E44" s="12">
        <v>62</v>
      </c>
      <c r="F44" s="12">
        <v>95</v>
      </c>
      <c r="G44" s="12">
        <v>66</v>
      </c>
      <c r="H44" s="12">
        <v>108</v>
      </c>
      <c r="I44" s="12">
        <v>69</v>
      </c>
      <c r="J44" s="12">
        <v>116</v>
      </c>
      <c r="K44" s="9">
        <f t="shared" si="1"/>
        <v>4</v>
      </c>
      <c r="L44" s="10">
        <f>SUM(feb!F44+K44)</f>
        <v>6</v>
      </c>
      <c r="M44" s="18">
        <f t="shared" si="2"/>
        <v>767</v>
      </c>
      <c r="N44" s="22">
        <f>SUM(feb!H44+M44)</f>
        <v>1049</v>
      </c>
    </row>
    <row r="45" spans="1:14" ht="12.75">
      <c r="A45" s="38" t="s">
        <v>106</v>
      </c>
      <c r="B45" s="12"/>
      <c r="C45" s="12"/>
      <c r="D45" s="12"/>
      <c r="E45" s="12"/>
      <c r="F45" s="12"/>
      <c r="G45" s="12"/>
      <c r="H45" s="12"/>
      <c r="I45" s="12"/>
      <c r="J45" s="12"/>
      <c r="K45" s="9">
        <f t="shared" si="1"/>
        <v>0</v>
      </c>
      <c r="L45" s="10">
        <f>SUM(feb!F45+K45)</f>
        <v>0</v>
      </c>
      <c r="M45" s="18">
        <f t="shared" si="2"/>
        <v>0</v>
      </c>
      <c r="N45" s="22">
        <f>SUM(feb!H45+M45)</f>
        <v>0</v>
      </c>
    </row>
    <row r="46" spans="1:14" ht="12.75">
      <c r="A46" s="38" t="s">
        <v>136</v>
      </c>
      <c r="B46" s="12"/>
      <c r="C46" s="12">
        <v>65</v>
      </c>
      <c r="D46" s="12">
        <v>93</v>
      </c>
      <c r="E46" s="12"/>
      <c r="F46" s="12"/>
      <c r="G46" s="12">
        <v>66</v>
      </c>
      <c r="H46" s="12">
        <v>108</v>
      </c>
      <c r="I46" s="12"/>
      <c r="J46" s="12"/>
      <c r="K46" s="9">
        <v>3</v>
      </c>
      <c r="L46" s="10">
        <f>SUM(feb!F46+K46)</f>
        <v>5</v>
      </c>
      <c r="M46" s="18">
        <f t="shared" si="2"/>
        <v>332</v>
      </c>
      <c r="N46" s="22">
        <f>SUM(feb!H46+M46)</f>
        <v>459</v>
      </c>
    </row>
    <row r="47" spans="1:14" ht="12.75">
      <c r="A47" s="14" t="s">
        <v>94</v>
      </c>
      <c r="B47" s="12"/>
      <c r="C47" s="12"/>
      <c r="D47" s="12"/>
      <c r="E47" s="12"/>
      <c r="F47" s="12"/>
      <c r="G47" s="12"/>
      <c r="H47" s="12"/>
      <c r="I47" s="12"/>
      <c r="J47" s="12"/>
      <c r="K47" s="9">
        <f t="shared" si="1"/>
        <v>0</v>
      </c>
      <c r="L47" s="10">
        <f>SUM(feb!F47+K47)</f>
        <v>0</v>
      </c>
      <c r="M47" s="18">
        <f t="shared" si="2"/>
        <v>0</v>
      </c>
      <c r="N47" s="22">
        <f>SUM(feb!H47+M47)</f>
        <v>0</v>
      </c>
    </row>
    <row r="48" spans="1:14" ht="12.75">
      <c r="A48" s="38" t="s">
        <v>112</v>
      </c>
      <c r="B48" s="12"/>
      <c r="C48" s="12"/>
      <c r="D48" s="12"/>
      <c r="E48" s="12"/>
      <c r="F48" s="12"/>
      <c r="G48" s="12"/>
      <c r="H48" s="12"/>
      <c r="I48" s="12"/>
      <c r="J48" s="12"/>
      <c r="K48" s="9">
        <f t="shared" si="1"/>
        <v>0</v>
      </c>
      <c r="L48" s="10">
        <f>SUM(feb!F48+K48)</f>
        <v>0</v>
      </c>
      <c r="M48" s="18">
        <f t="shared" si="2"/>
        <v>0</v>
      </c>
      <c r="N48" s="22">
        <f>SUM(feb!H48+M48)</f>
        <v>0</v>
      </c>
    </row>
    <row r="49" spans="1:14" ht="12.75">
      <c r="A49" s="38" t="s">
        <v>162</v>
      </c>
      <c r="B49" s="12"/>
      <c r="C49" s="12"/>
      <c r="D49" s="12"/>
      <c r="E49" s="12"/>
      <c r="F49" s="12"/>
      <c r="G49" s="12"/>
      <c r="H49" s="12"/>
      <c r="I49" s="12"/>
      <c r="J49" s="12"/>
      <c r="K49" s="9"/>
      <c r="L49" s="10"/>
      <c r="M49" s="18"/>
      <c r="N49" s="22"/>
    </row>
    <row r="50" spans="1:14" ht="12.75">
      <c r="A50" s="14" t="s">
        <v>14</v>
      </c>
      <c r="B50" s="12"/>
      <c r="C50" s="12"/>
      <c r="D50" s="12">
        <v>93</v>
      </c>
      <c r="E50" s="12">
        <v>62</v>
      </c>
      <c r="F50" s="12">
        <v>95</v>
      </c>
      <c r="G50" s="12">
        <v>66</v>
      </c>
      <c r="H50" s="12">
        <v>108</v>
      </c>
      <c r="I50" s="12">
        <v>69</v>
      </c>
      <c r="J50" s="12">
        <v>116</v>
      </c>
      <c r="K50" s="9">
        <v>4</v>
      </c>
      <c r="L50" s="10">
        <f>SUM(feb!F50+K50)</f>
        <v>4</v>
      </c>
      <c r="M50" s="18">
        <f t="shared" si="2"/>
        <v>609</v>
      </c>
      <c r="N50" s="22">
        <f>SUM(feb!H50+M50)</f>
        <v>609</v>
      </c>
    </row>
    <row r="51" spans="1:14" ht="12.75">
      <c r="A51" s="14" t="s">
        <v>126</v>
      </c>
      <c r="B51" s="12"/>
      <c r="C51" s="12">
        <v>49</v>
      </c>
      <c r="D51" s="12"/>
      <c r="E51" s="12">
        <v>47</v>
      </c>
      <c r="F51" s="12"/>
      <c r="G51" s="12">
        <v>49</v>
      </c>
      <c r="H51" s="12"/>
      <c r="I51" s="12">
        <v>43</v>
      </c>
      <c r="J51" s="12"/>
      <c r="K51" s="9">
        <f t="shared" si="1"/>
        <v>4</v>
      </c>
      <c r="L51" s="10">
        <f>SUM(feb!F51+K51)</f>
        <v>4</v>
      </c>
      <c r="M51" s="18">
        <f t="shared" si="2"/>
        <v>188</v>
      </c>
      <c r="N51" s="22">
        <f>SUM(feb!H51+M51)</f>
        <v>188</v>
      </c>
    </row>
    <row r="52" spans="1:14" ht="12.75">
      <c r="A52" s="14" t="s">
        <v>123</v>
      </c>
      <c r="B52" s="12"/>
      <c r="C52" s="12">
        <v>49</v>
      </c>
      <c r="D52" s="12"/>
      <c r="E52" s="12">
        <v>47</v>
      </c>
      <c r="F52" s="12"/>
      <c r="G52" s="12">
        <v>49</v>
      </c>
      <c r="H52" s="12"/>
      <c r="I52" s="12">
        <v>43</v>
      </c>
      <c r="J52" s="12"/>
      <c r="K52" s="9">
        <f t="shared" si="1"/>
        <v>4</v>
      </c>
      <c r="L52" s="10">
        <f>SUM(feb!F52+K52)</f>
        <v>5</v>
      </c>
      <c r="M52" s="18">
        <f t="shared" si="2"/>
        <v>188</v>
      </c>
      <c r="N52" s="22">
        <f>SUM(feb!H52+M52)</f>
        <v>230</v>
      </c>
    </row>
    <row r="53" spans="1:14" ht="12.75">
      <c r="A53" s="14" t="s">
        <v>15</v>
      </c>
      <c r="B53" s="12">
        <v>49</v>
      </c>
      <c r="C53" s="12"/>
      <c r="D53" s="12"/>
      <c r="E53" s="12">
        <v>51</v>
      </c>
      <c r="F53" s="12">
        <v>63</v>
      </c>
      <c r="G53" s="12"/>
      <c r="H53" s="12">
        <v>70</v>
      </c>
      <c r="I53" s="12">
        <v>57</v>
      </c>
      <c r="J53" s="12"/>
      <c r="K53" s="9">
        <v>3</v>
      </c>
      <c r="L53" s="10">
        <f>SUM(feb!F53+K53)</f>
        <v>3</v>
      </c>
      <c r="M53" s="18">
        <f t="shared" si="2"/>
        <v>290</v>
      </c>
      <c r="N53" s="22">
        <f>SUM(feb!H53+M53)</f>
        <v>290</v>
      </c>
    </row>
    <row r="54" spans="1:14" ht="12.75">
      <c r="A54" s="14" t="s">
        <v>79</v>
      </c>
      <c r="B54" s="12">
        <v>93</v>
      </c>
      <c r="C54" s="12">
        <v>65</v>
      </c>
      <c r="D54" s="12">
        <v>93</v>
      </c>
      <c r="E54" s="12">
        <v>62</v>
      </c>
      <c r="F54" s="12">
        <v>95</v>
      </c>
      <c r="G54" s="12">
        <v>66</v>
      </c>
      <c r="H54" s="12">
        <v>108</v>
      </c>
      <c r="I54" s="12">
        <v>69</v>
      </c>
      <c r="J54" s="12">
        <v>116</v>
      </c>
      <c r="K54" s="9">
        <f t="shared" si="1"/>
        <v>4</v>
      </c>
      <c r="L54" s="10">
        <f>SUM(feb!F54+K54)</f>
        <v>6</v>
      </c>
      <c r="M54" s="18">
        <f t="shared" si="2"/>
        <v>767</v>
      </c>
      <c r="N54" s="22">
        <f>SUM(feb!H54+M54)</f>
        <v>1047</v>
      </c>
    </row>
    <row r="55" spans="1:14" ht="12.75">
      <c r="A55" s="14" t="s">
        <v>68</v>
      </c>
      <c r="B55" s="12">
        <v>93</v>
      </c>
      <c r="C55" s="12">
        <v>65</v>
      </c>
      <c r="D55" s="12"/>
      <c r="E55" s="12">
        <v>62</v>
      </c>
      <c r="F55" s="12"/>
      <c r="G55" s="12"/>
      <c r="H55" s="12">
        <v>106</v>
      </c>
      <c r="I55" s="12">
        <v>69</v>
      </c>
      <c r="J55" s="12"/>
      <c r="K55" s="9">
        <f t="shared" si="1"/>
        <v>3</v>
      </c>
      <c r="L55" s="10">
        <f>SUM(feb!F55+K55)</f>
        <v>4</v>
      </c>
      <c r="M55" s="18">
        <f t="shared" si="2"/>
        <v>395</v>
      </c>
      <c r="N55" s="22">
        <f>SUM(feb!H55+M55)</f>
        <v>458</v>
      </c>
    </row>
    <row r="56" spans="1:14" ht="12.75">
      <c r="A56" s="14" t="s">
        <v>73</v>
      </c>
      <c r="B56" s="12"/>
      <c r="C56" s="12">
        <v>49</v>
      </c>
      <c r="D56" s="12">
        <v>64</v>
      </c>
      <c r="E56" s="12">
        <v>51</v>
      </c>
      <c r="F56" s="12">
        <v>63</v>
      </c>
      <c r="G56" s="12">
        <v>57</v>
      </c>
      <c r="H56" s="12">
        <v>70</v>
      </c>
      <c r="I56" s="12"/>
      <c r="J56" s="12">
        <v>73</v>
      </c>
      <c r="K56" s="9">
        <v>4</v>
      </c>
      <c r="L56" s="10">
        <f>SUM(feb!F56+K56)</f>
        <v>4</v>
      </c>
      <c r="M56" s="18">
        <f t="shared" si="2"/>
        <v>427</v>
      </c>
      <c r="N56" s="22">
        <f>SUM(feb!H56+M56)</f>
        <v>427</v>
      </c>
    </row>
    <row r="57" spans="1:14" ht="12.75">
      <c r="A57" s="14" t="s">
        <v>137</v>
      </c>
      <c r="B57" s="12"/>
      <c r="C57" s="12">
        <v>65</v>
      </c>
      <c r="D57" s="12">
        <v>93</v>
      </c>
      <c r="E57" s="12">
        <v>62</v>
      </c>
      <c r="F57" s="12"/>
      <c r="G57" s="12"/>
      <c r="H57" s="12"/>
      <c r="I57" s="12">
        <v>69</v>
      </c>
      <c r="J57" s="12"/>
      <c r="K57" s="9">
        <v>4</v>
      </c>
      <c r="L57" s="10">
        <f>SUM(feb!F57+K57)</f>
        <v>6</v>
      </c>
      <c r="M57" s="18">
        <f t="shared" si="2"/>
        <v>289</v>
      </c>
      <c r="N57" s="22">
        <f>SUM(feb!H57+M57)</f>
        <v>416</v>
      </c>
    </row>
    <row r="58" spans="1:14" ht="12.75">
      <c r="A58" s="14" t="s">
        <v>107</v>
      </c>
      <c r="B58" s="12"/>
      <c r="C58" s="12">
        <v>55</v>
      </c>
      <c r="D58" s="12"/>
      <c r="E58" s="12">
        <v>51</v>
      </c>
      <c r="F58" s="12">
        <v>63</v>
      </c>
      <c r="G58" s="12"/>
      <c r="H58" s="12">
        <v>106</v>
      </c>
      <c r="I58" s="12"/>
      <c r="J58" s="12"/>
      <c r="K58" s="9">
        <v>3</v>
      </c>
      <c r="L58" s="10">
        <f>SUM(feb!F58+K58)</f>
        <v>3</v>
      </c>
      <c r="M58" s="18">
        <f t="shared" si="2"/>
        <v>275</v>
      </c>
      <c r="N58" s="22">
        <f>SUM(feb!H58+M58)</f>
        <v>275</v>
      </c>
    </row>
    <row r="59" spans="1:14" ht="12.75">
      <c r="A59" s="14" t="s">
        <v>35</v>
      </c>
      <c r="B59" s="12"/>
      <c r="C59" s="12">
        <v>65</v>
      </c>
      <c r="D59" s="12">
        <v>93</v>
      </c>
      <c r="E59" s="12">
        <v>62</v>
      </c>
      <c r="F59" s="12">
        <v>95</v>
      </c>
      <c r="G59" s="12"/>
      <c r="H59" s="12">
        <v>108</v>
      </c>
      <c r="I59" s="12">
        <v>69</v>
      </c>
      <c r="J59" s="12"/>
      <c r="K59" s="9">
        <v>4</v>
      </c>
      <c r="L59" s="10">
        <f>SUM(feb!F59+K59)</f>
        <v>6</v>
      </c>
      <c r="M59" s="18">
        <f t="shared" si="2"/>
        <v>492</v>
      </c>
      <c r="N59" s="22">
        <f>SUM(feb!H59+M59)</f>
        <v>636</v>
      </c>
    </row>
    <row r="60" spans="1:14" ht="12.75">
      <c r="A60" s="14" t="s">
        <v>78</v>
      </c>
      <c r="B60" s="12">
        <v>77</v>
      </c>
      <c r="C60" s="12">
        <v>65</v>
      </c>
      <c r="D60" s="12">
        <v>81</v>
      </c>
      <c r="E60" s="12"/>
      <c r="F60" s="12">
        <v>107</v>
      </c>
      <c r="G60" s="12"/>
      <c r="H60" s="12">
        <v>106</v>
      </c>
      <c r="I60" s="12">
        <v>69</v>
      </c>
      <c r="J60" s="12"/>
      <c r="K60" s="9">
        <v>3</v>
      </c>
      <c r="L60" s="10">
        <f>SUM(feb!F60+K60)</f>
        <v>5</v>
      </c>
      <c r="M60" s="18">
        <f t="shared" si="2"/>
        <v>505</v>
      </c>
      <c r="N60" s="22">
        <f>SUM(feb!H60+M60)</f>
        <v>697</v>
      </c>
    </row>
    <row r="61" spans="1:14" ht="12.75">
      <c r="A61" s="14" t="s">
        <v>98</v>
      </c>
      <c r="B61" s="12"/>
      <c r="C61" s="12"/>
      <c r="D61" s="12"/>
      <c r="E61" s="12"/>
      <c r="F61" s="12"/>
      <c r="G61" s="12"/>
      <c r="H61" s="12"/>
      <c r="I61" s="12"/>
      <c r="J61" s="12"/>
      <c r="K61" s="9">
        <f t="shared" si="1"/>
        <v>0</v>
      </c>
      <c r="L61" s="10">
        <f>SUM(feb!F61+K61)</f>
        <v>0</v>
      </c>
      <c r="M61" s="18">
        <f t="shared" si="2"/>
        <v>0</v>
      </c>
      <c r="N61" s="22">
        <f>SUM(feb!H61+M61)</f>
        <v>0</v>
      </c>
    </row>
    <row r="62" spans="1:14" ht="12.75">
      <c r="A62" s="14" t="s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9">
        <f t="shared" si="1"/>
        <v>0</v>
      </c>
      <c r="L62" s="10">
        <f>SUM(feb!F62+K62)</f>
        <v>0</v>
      </c>
      <c r="M62" s="18">
        <f t="shared" si="2"/>
        <v>0</v>
      </c>
      <c r="N62" s="22">
        <f>SUM(feb!H62+M62)</f>
        <v>0</v>
      </c>
    </row>
    <row r="63" spans="1:14" ht="12.75">
      <c r="A63" s="14" t="s">
        <v>125</v>
      </c>
      <c r="B63" s="12">
        <v>77</v>
      </c>
      <c r="C63" s="12">
        <v>55</v>
      </c>
      <c r="D63" s="12"/>
      <c r="E63" s="12">
        <v>51</v>
      </c>
      <c r="F63" s="12">
        <v>63</v>
      </c>
      <c r="G63" s="12">
        <v>57</v>
      </c>
      <c r="H63" s="12"/>
      <c r="I63" s="12">
        <v>57</v>
      </c>
      <c r="J63" s="12">
        <v>73</v>
      </c>
      <c r="K63" s="9">
        <f t="shared" si="1"/>
        <v>4</v>
      </c>
      <c r="L63" s="10">
        <f>SUM(feb!F63+K63)</f>
        <v>5</v>
      </c>
      <c r="M63" s="18">
        <f t="shared" si="2"/>
        <v>433</v>
      </c>
      <c r="N63" s="22">
        <f>SUM(feb!H63+M63)</f>
        <v>491</v>
      </c>
    </row>
    <row r="64" spans="1:14" ht="12.75">
      <c r="A64" s="14" t="s">
        <v>17</v>
      </c>
      <c r="B64" s="12"/>
      <c r="C64" s="12">
        <v>65</v>
      </c>
      <c r="D64" s="12">
        <v>93</v>
      </c>
      <c r="E64" s="12">
        <v>62</v>
      </c>
      <c r="F64" s="12">
        <v>95</v>
      </c>
      <c r="G64" s="12">
        <v>66</v>
      </c>
      <c r="H64" s="12">
        <v>108</v>
      </c>
      <c r="I64" s="12">
        <v>69</v>
      </c>
      <c r="J64" s="12">
        <v>116</v>
      </c>
      <c r="K64" s="9">
        <f t="shared" si="1"/>
        <v>4</v>
      </c>
      <c r="L64" s="10">
        <f>SUM(feb!F64+K64)</f>
        <v>6</v>
      </c>
      <c r="M64" s="18">
        <f t="shared" si="2"/>
        <v>674</v>
      </c>
      <c r="N64" s="22">
        <f>SUM(feb!H64+M64)</f>
        <v>801</v>
      </c>
    </row>
    <row r="65" spans="1:14" ht="12.75">
      <c r="A65" s="14" t="s">
        <v>77</v>
      </c>
      <c r="B65" s="12">
        <v>49</v>
      </c>
      <c r="C65" s="12">
        <v>55</v>
      </c>
      <c r="D65" s="12">
        <v>64</v>
      </c>
      <c r="E65" s="12">
        <v>51</v>
      </c>
      <c r="F65" s="12">
        <v>63</v>
      </c>
      <c r="G65" s="12">
        <v>57</v>
      </c>
      <c r="H65" s="12">
        <v>70</v>
      </c>
      <c r="I65" s="12">
        <v>57</v>
      </c>
      <c r="J65" s="12">
        <v>73</v>
      </c>
      <c r="K65" s="9">
        <f t="shared" si="1"/>
        <v>4</v>
      </c>
      <c r="L65" s="10">
        <f>SUM(feb!F65+K65)</f>
        <v>6</v>
      </c>
      <c r="M65" s="18">
        <f t="shared" si="2"/>
        <v>539</v>
      </c>
      <c r="N65" s="22">
        <f>SUM(feb!H65+M65)</f>
        <v>725</v>
      </c>
    </row>
    <row r="66" spans="1:14" ht="12.75">
      <c r="A66" s="14" t="s">
        <v>18</v>
      </c>
      <c r="B66" s="12"/>
      <c r="C66" s="12">
        <v>55</v>
      </c>
      <c r="D66" s="12"/>
      <c r="E66" s="12"/>
      <c r="F66" s="12"/>
      <c r="G66" s="12">
        <v>57</v>
      </c>
      <c r="H66" s="12"/>
      <c r="I66" s="12"/>
      <c r="J66" s="12"/>
      <c r="K66" s="9">
        <f t="shared" si="1"/>
        <v>2</v>
      </c>
      <c r="L66" s="10">
        <f>SUM(feb!F66+K66)</f>
        <v>2</v>
      </c>
      <c r="M66" s="18">
        <f t="shared" si="2"/>
        <v>112</v>
      </c>
      <c r="N66" s="22">
        <f>SUM(feb!H66+M66)</f>
        <v>112</v>
      </c>
    </row>
    <row r="67" spans="1:14" ht="12.75">
      <c r="A67" s="14" t="s">
        <v>19</v>
      </c>
      <c r="B67" s="12"/>
      <c r="C67" s="12"/>
      <c r="D67" s="12"/>
      <c r="E67" s="12"/>
      <c r="F67" s="12"/>
      <c r="G67" s="12"/>
      <c r="H67" s="12"/>
      <c r="I67" s="12"/>
      <c r="J67" s="12"/>
      <c r="K67" s="9">
        <f t="shared" si="1"/>
        <v>0</v>
      </c>
      <c r="L67" s="10">
        <f>SUM(feb!F67+K67)</f>
        <v>0</v>
      </c>
      <c r="M67" s="18">
        <f t="shared" si="2"/>
        <v>0</v>
      </c>
      <c r="N67" s="22">
        <f>SUM(feb!H67+M67)</f>
        <v>0</v>
      </c>
    </row>
    <row r="68" spans="1:14" ht="12.75">
      <c r="A68" s="14" t="s">
        <v>71</v>
      </c>
      <c r="B68" s="12"/>
      <c r="C68" s="12">
        <v>65</v>
      </c>
      <c r="D68" s="12">
        <v>81</v>
      </c>
      <c r="E68" s="12">
        <v>62</v>
      </c>
      <c r="F68" s="12">
        <v>107</v>
      </c>
      <c r="G68" s="12"/>
      <c r="H68" s="12"/>
      <c r="I68" s="12">
        <v>69</v>
      </c>
      <c r="J68" s="12"/>
      <c r="K68" s="9">
        <v>4</v>
      </c>
      <c r="L68" s="10">
        <f>SUM(feb!F68+K68)</f>
        <v>5</v>
      </c>
      <c r="M68" s="18">
        <f t="shared" si="2"/>
        <v>384</v>
      </c>
      <c r="N68" s="22">
        <f>SUM(feb!H68+M68)</f>
        <v>442</v>
      </c>
    </row>
    <row r="69" spans="1:14" ht="12.75">
      <c r="A69" s="14" t="s">
        <v>152</v>
      </c>
      <c r="B69" s="12"/>
      <c r="C69" s="12"/>
      <c r="D69" s="12"/>
      <c r="E69" s="12"/>
      <c r="F69" s="12"/>
      <c r="G69" s="12"/>
      <c r="H69" s="12"/>
      <c r="I69" s="12"/>
      <c r="J69" s="12"/>
      <c r="K69" s="9">
        <v>0</v>
      </c>
      <c r="L69" s="10">
        <f>SUM(feb!F69+K69)</f>
        <v>0</v>
      </c>
      <c r="M69" s="18">
        <f>SUM(B69:J69)</f>
        <v>0</v>
      </c>
      <c r="N69" s="22">
        <f>SUM(feb!H69+M69)</f>
        <v>0</v>
      </c>
    </row>
    <row r="70" spans="1:14" ht="12.75">
      <c r="A70" s="14" t="s">
        <v>34</v>
      </c>
      <c r="B70" s="12"/>
      <c r="C70" s="12"/>
      <c r="D70" s="12"/>
      <c r="E70" s="12"/>
      <c r="F70" s="12"/>
      <c r="G70" s="12">
        <v>57</v>
      </c>
      <c r="H70" s="12"/>
      <c r="I70" s="12"/>
      <c r="J70" s="12"/>
      <c r="K70" s="9">
        <f t="shared" si="1"/>
        <v>1</v>
      </c>
      <c r="L70" s="10">
        <f>SUM(feb!F70+K70)</f>
        <v>1</v>
      </c>
      <c r="M70" s="18">
        <f t="shared" si="2"/>
        <v>57</v>
      </c>
      <c r="N70" s="22">
        <f>SUM(feb!H70+M70)</f>
        <v>57</v>
      </c>
    </row>
    <row r="71" spans="1:14" ht="12.75">
      <c r="A71" s="14" t="s">
        <v>151</v>
      </c>
      <c r="B71" s="12"/>
      <c r="C71" s="12"/>
      <c r="D71" s="12"/>
      <c r="E71" s="12"/>
      <c r="F71" s="12"/>
      <c r="G71" s="12"/>
      <c r="H71" s="12"/>
      <c r="I71" s="12"/>
      <c r="J71" s="12"/>
      <c r="K71" s="9"/>
      <c r="L71" s="10"/>
      <c r="M71" s="18"/>
      <c r="N71" s="22"/>
    </row>
    <row r="72" spans="1:14" ht="12.75">
      <c r="A72" s="14" t="s">
        <v>147</v>
      </c>
      <c r="B72" s="12"/>
      <c r="C72" s="12"/>
      <c r="D72" s="12"/>
      <c r="E72" s="12"/>
      <c r="F72" s="12"/>
      <c r="G72" s="12"/>
      <c r="H72" s="12"/>
      <c r="I72" s="12">
        <v>57</v>
      </c>
      <c r="J72" s="12"/>
      <c r="K72" s="9">
        <f>COUNT(C72,E72,G72,I72)</f>
        <v>1</v>
      </c>
      <c r="L72" s="10">
        <f>SUM(feb!F72+K72)</f>
        <v>1</v>
      </c>
      <c r="M72" s="18">
        <f>SUM(B72:J72)</f>
        <v>57</v>
      </c>
      <c r="N72" s="22">
        <f>SUM(feb!H72+M72)</f>
        <v>57</v>
      </c>
    </row>
    <row r="73" spans="1:14" ht="12.75">
      <c r="A73" s="14" t="s">
        <v>108</v>
      </c>
      <c r="B73" s="12"/>
      <c r="C73" s="12"/>
      <c r="D73" s="12"/>
      <c r="E73" s="12"/>
      <c r="F73" s="12"/>
      <c r="G73" s="12"/>
      <c r="H73" s="12"/>
      <c r="I73" s="12"/>
      <c r="J73" s="12"/>
      <c r="K73" s="9">
        <f>COUNT(C73,E73,G73,I73)</f>
        <v>0</v>
      </c>
      <c r="L73" s="10">
        <f>SUM(feb!F73+K73)</f>
        <v>0</v>
      </c>
      <c r="M73" s="18">
        <f>SUM(B73:J73)</f>
        <v>0</v>
      </c>
      <c r="N73" s="22">
        <f>SUM(feb!H73+M73)</f>
        <v>0</v>
      </c>
    </row>
    <row r="74" spans="1:14" ht="12.75">
      <c r="A74" s="14" t="s">
        <v>109</v>
      </c>
      <c r="B74" s="12">
        <v>77</v>
      </c>
      <c r="C74" s="12">
        <v>55</v>
      </c>
      <c r="D74" s="12"/>
      <c r="E74" s="12">
        <v>51</v>
      </c>
      <c r="F74" s="12">
        <v>63</v>
      </c>
      <c r="G74" s="12"/>
      <c r="H74" s="12"/>
      <c r="I74" s="12">
        <v>57</v>
      </c>
      <c r="J74" s="12">
        <v>73</v>
      </c>
      <c r="K74" s="9">
        <v>4</v>
      </c>
      <c r="L74" s="10">
        <f>SUM(feb!F74+K74)</f>
        <v>6</v>
      </c>
      <c r="M74" s="18">
        <f t="shared" si="2"/>
        <v>376</v>
      </c>
      <c r="N74" s="22">
        <f>SUM(feb!H74+M74)</f>
        <v>482</v>
      </c>
    </row>
    <row r="75" spans="1:14" ht="12.75">
      <c r="A75" s="14" t="s">
        <v>141</v>
      </c>
      <c r="B75" s="12"/>
      <c r="C75" s="12"/>
      <c r="D75" s="12"/>
      <c r="E75" s="12"/>
      <c r="F75" s="12"/>
      <c r="G75" s="12"/>
      <c r="H75" s="12"/>
      <c r="I75" s="12"/>
      <c r="J75" s="12"/>
      <c r="K75" s="9">
        <f t="shared" si="1"/>
        <v>0</v>
      </c>
      <c r="L75" s="10">
        <f>SUM(feb!F75+K75)</f>
        <v>0</v>
      </c>
      <c r="M75" s="18">
        <f t="shared" si="2"/>
        <v>0</v>
      </c>
      <c r="N75" s="22">
        <f>SUM(feb!H75+M75)</f>
        <v>0</v>
      </c>
    </row>
    <row r="76" spans="1:14" ht="12.75">
      <c r="A76" s="14" t="s">
        <v>83</v>
      </c>
      <c r="B76" s="12">
        <v>77</v>
      </c>
      <c r="C76" s="12"/>
      <c r="D76" s="12">
        <v>81</v>
      </c>
      <c r="E76" s="12">
        <v>51</v>
      </c>
      <c r="F76" s="12">
        <v>107</v>
      </c>
      <c r="G76" s="12"/>
      <c r="H76" s="12">
        <v>106</v>
      </c>
      <c r="I76" s="12"/>
      <c r="J76" s="12">
        <v>73</v>
      </c>
      <c r="K76" s="9">
        <v>2</v>
      </c>
      <c r="L76" s="10">
        <f>SUM(feb!F76+K76)</f>
        <v>4</v>
      </c>
      <c r="M76" s="18">
        <f t="shared" si="2"/>
        <v>495</v>
      </c>
      <c r="N76" s="22">
        <f>SUM(feb!H76+M76)</f>
        <v>697</v>
      </c>
    </row>
    <row r="77" spans="1:14" ht="12.75">
      <c r="A77" s="14" t="s">
        <v>74</v>
      </c>
      <c r="B77" s="12">
        <v>77</v>
      </c>
      <c r="C77" s="12"/>
      <c r="D77" s="12">
        <v>81</v>
      </c>
      <c r="E77" s="12"/>
      <c r="F77" s="12"/>
      <c r="G77" s="12"/>
      <c r="H77" s="12">
        <v>70</v>
      </c>
      <c r="I77" s="12">
        <v>57</v>
      </c>
      <c r="J77" s="12">
        <v>73</v>
      </c>
      <c r="K77" s="9">
        <v>2</v>
      </c>
      <c r="L77" s="10">
        <f>SUM(feb!F77+K77)</f>
        <v>4</v>
      </c>
      <c r="M77" s="18">
        <f t="shared" si="2"/>
        <v>358</v>
      </c>
      <c r="N77" s="22">
        <f>SUM(feb!H77+M77)</f>
        <v>608</v>
      </c>
    </row>
    <row r="78" spans="1:14" ht="12.75">
      <c r="A78" s="14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9">
        <f t="shared" si="1"/>
        <v>0</v>
      </c>
      <c r="L78" s="10">
        <f>SUM(feb!F78+K78)</f>
        <v>0</v>
      </c>
      <c r="M78" s="18">
        <f t="shared" si="2"/>
        <v>0</v>
      </c>
      <c r="N78" s="22">
        <f>SUM(feb!H78+M78)</f>
        <v>0</v>
      </c>
    </row>
    <row r="79" spans="1:14" ht="12.75">
      <c r="A79" s="14" t="s">
        <v>110</v>
      </c>
      <c r="B79" s="12">
        <v>77</v>
      </c>
      <c r="C79" s="12"/>
      <c r="D79" s="12">
        <v>81</v>
      </c>
      <c r="E79" s="12"/>
      <c r="F79" s="12">
        <v>107</v>
      </c>
      <c r="G79" s="12"/>
      <c r="H79" s="12"/>
      <c r="I79" s="12"/>
      <c r="J79" s="12">
        <v>116</v>
      </c>
      <c r="K79" s="9">
        <f aca="true" t="shared" si="3" ref="K79:K122">COUNT(C79,E79,G79,I79)</f>
        <v>0</v>
      </c>
      <c r="L79" s="10">
        <f>SUM(feb!F79+K79)</f>
        <v>2</v>
      </c>
      <c r="M79" s="18">
        <f t="shared" si="2"/>
        <v>381</v>
      </c>
      <c r="N79" s="22">
        <f>SUM(feb!H79+M79)</f>
        <v>527</v>
      </c>
    </row>
    <row r="80" spans="1:14" ht="12.75">
      <c r="A80" s="14" t="s">
        <v>20</v>
      </c>
      <c r="B80" s="12"/>
      <c r="C80" s="12">
        <v>49</v>
      </c>
      <c r="D80" s="12"/>
      <c r="E80" s="12">
        <v>47</v>
      </c>
      <c r="F80" s="12"/>
      <c r="G80" s="12">
        <v>49</v>
      </c>
      <c r="H80" s="12"/>
      <c r="I80" s="12">
        <v>43</v>
      </c>
      <c r="J80" s="12"/>
      <c r="K80" s="9">
        <f t="shared" si="3"/>
        <v>4</v>
      </c>
      <c r="L80" s="10">
        <f>SUM(feb!F80+K80)</f>
        <v>5</v>
      </c>
      <c r="M80" s="18">
        <f t="shared" si="2"/>
        <v>188</v>
      </c>
      <c r="N80" s="22">
        <f>SUM(feb!H80+M80)</f>
        <v>230</v>
      </c>
    </row>
    <row r="81" spans="1:14" ht="12.75">
      <c r="A81" s="14" t="s">
        <v>21</v>
      </c>
      <c r="B81" s="12">
        <v>77</v>
      </c>
      <c r="C81" s="12">
        <v>65</v>
      </c>
      <c r="D81" s="12">
        <v>81</v>
      </c>
      <c r="E81" s="12">
        <v>62</v>
      </c>
      <c r="F81" s="12">
        <v>107</v>
      </c>
      <c r="G81" s="12">
        <v>57</v>
      </c>
      <c r="H81" s="12">
        <v>106</v>
      </c>
      <c r="I81" s="12">
        <v>57</v>
      </c>
      <c r="J81" s="12">
        <v>116</v>
      </c>
      <c r="K81" s="9">
        <f t="shared" si="3"/>
        <v>4</v>
      </c>
      <c r="L81" s="10">
        <f>SUM(feb!F81+K81)</f>
        <v>6</v>
      </c>
      <c r="M81" s="18">
        <f t="shared" si="2"/>
        <v>728</v>
      </c>
      <c r="N81" s="22">
        <f>SUM(feb!H81+M81)</f>
        <v>855</v>
      </c>
    </row>
    <row r="82" spans="1:14" ht="12.75">
      <c r="A82" s="14" t="s">
        <v>72</v>
      </c>
      <c r="B82" s="12"/>
      <c r="C82" s="12"/>
      <c r="D82" s="12"/>
      <c r="E82" s="12">
        <v>47</v>
      </c>
      <c r="F82" s="12"/>
      <c r="G82" s="12"/>
      <c r="H82" s="12"/>
      <c r="I82" s="12">
        <v>43</v>
      </c>
      <c r="J82" s="12"/>
      <c r="K82" s="9">
        <f t="shared" si="3"/>
        <v>2</v>
      </c>
      <c r="L82" s="10">
        <f>SUM(feb!F82+K82)</f>
        <v>3</v>
      </c>
      <c r="M82" s="18">
        <f t="shared" si="2"/>
        <v>90</v>
      </c>
      <c r="N82" s="22">
        <f>SUM(feb!H82+M82)</f>
        <v>148</v>
      </c>
    </row>
    <row r="83" spans="1:14" ht="12.75">
      <c r="A83" s="14" t="s">
        <v>93</v>
      </c>
      <c r="B83" s="12"/>
      <c r="C83" s="12"/>
      <c r="D83" s="12"/>
      <c r="E83" s="12"/>
      <c r="F83" s="12"/>
      <c r="G83" s="12"/>
      <c r="H83" s="12"/>
      <c r="I83" s="12">
        <v>57</v>
      </c>
      <c r="J83" s="12"/>
      <c r="K83" s="9">
        <f t="shared" si="3"/>
        <v>1</v>
      </c>
      <c r="L83" s="10">
        <f>SUM(feb!F83+K83)</f>
        <v>1</v>
      </c>
      <c r="M83" s="18">
        <f t="shared" si="2"/>
        <v>57</v>
      </c>
      <c r="N83" s="22">
        <f>SUM(feb!H83+M83)</f>
        <v>57</v>
      </c>
    </row>
    <row r="84" spans="1:14" ht="12.75">
      <c r="A84" s="14" t="s">
        <v>113</v>
      </c>
      <c r="B84" s="12"/>
      <c r="C84" s="12"/>
      <c r="D84" s="12"/>
      <c r="E84" s="12"/>
      <c r="F84" s="12"/>
      <c r="G84" s="12"/>
      <c r="H84" s="12">
        <v>108</v>
      </c>
      <c r="I84" s="12"/>
      <c r="J84" s="12"/>
      <c r="K84" s="9">
        <v>1</v>
      </c>
      <c r="L84" s="10">
        <f>SUM(feb!F84+K84)</f>
        <v>1</v>
      </c>
      <c r="M84" s="18">
        <f t="shared" si="2"/>
        <v>108</v>
      </c>
      <c r="N84" s="22">
        <f>SUM(feb!H84+M84)</f>
        <v>108</v>
      </c>
    </row>
    <row r="85" spans="1:14" ht="12.75">
      <c r="A85" s="14" t="s">
        <v>22</v>
      </c>
      <c r="B85" s="12"/>
      <c r="C85" s="12">
        <v>55</v>
      </c>
      <c r="D85" s="12">
        <v>81</v>
      </c>
      <c r="E85" s="12">
        <v>51</v>
      </c>
      <c r="F85" s="12"/>
      <c r="G85" s="12">
        <v>57</v>
      </c>
      <c r="H85" s="12">
        <v>106</v>
      </c>
      <c r="I85" s="12">
        <v>57</v>
      </c>
      <c r="J85" s="12"/>
      <c r="K85" s="9">
        <f t="shared" si="3"/>
        <v>4</v>
      </c>
      <c r="L85" s="10">
        <f>SUM(feb!F85+K85)</f>
        <v>4</v>
      </c>
      <c r="M85" s="18">
        <f t="shared" si="2"/>
        <v>407</v>
      </c>
      <c r="N85" s="22">
        <f>SUM(feb!H85+M85)</f>
        <v>407</v>
      </c>
    </row>
    <row r="86" spans="1:14" ht="12.75">
      <c r="A86" s="14" t="s">
        <v>61</v>
      </c>
      <c r="B86" s="12">
        <v>77</v>
      </c>
      <c r="C86" s="12"/>
      <c r="D86" s="12"/>
      <c r="E86" s="12"/>
      <c r="F86" s="12"/>
      <c r="G86" s="12"/>
      <c r="H86" s="12">
        <v>106</v>
      </c>
      <c r="I86" s="12"/>
      <c r="J86" s="12"/>
      <c r="K86" s="9">
        <f t="shared" si="3"/>
        <v>0</v>
      </c>
      <c r="L86" s="10">
        <f>SUM(feb!F86+K86)</f>
        <v>1</v>
      </c>
      <c r="M86" s="18">
        <f t="shared" si="2"/>
        <v>183</v>
      </c>
      <c r="N86" s="22">
        <f>SUM(feb!H86+M86)</f>
        <v>265</v>
      </c>
    </row>
    <row r="87" spans="1:14" ht="12.75">
      <c r="A87" s="14" t="s">
        <v>66</v>
      </c>
      <c r="B87" s="12">
        <v>93</v>
      </c>
      <c r="C87" s="12">
        <v>65</v>
      </c>
      <c r="D87" s="12">
        <v>93</v>
      </c>
      <c r="E87" s="12">
        <v>62</v>
      </c>
      <c r="F87" s="12">
        <v>95</v>
      </c>
      <c r="G87" s="12">
        <v>66</v>
      </c>
      <c r="H87" s="12">
        <v>108</v>
      </c>
      <c r="I87" s="12">
        <v>69</v>
      </c>
      <c r="J87" s="12">
        <v>116</v>
      </c>
      <c r="K87" s="9">
        <f t="shared" si="3"/>
        <v>4</v>
      </c>
      <c r="L87" s="10">
        <f>SUM(feb!F87+K87)</f>
        <v>6</v>
      </c>
      <c r="M87" s="18">
        <f t="shared" si="2"/>
        <v>767</v>
      </c>
      <c r="N87" s="22">
        <f>SUM(feb!H87+M87)</f>
        <v>1047</v>
      </c>
    </row>
    <row r="88" spans="1:14" ht="12.75">
      <c r="A88" s="14" t="s">
        <v>153</v>
      </c>
      <c r="B88" s="12"/>
      <c r="C88" s="12"/>
      <c r="D88" s="12"/>
      <c r="E88" s="12"/>
      <c r="F88" s="12"/>
      <c r="G88" s="12"/>
      <c r="H88" s="12"/>
      <c r="I88" s="12"/>
      <c r="J88" s="12"/>
      <c r="K88" s="9">
        <f>COUNT(C88,E88,G88,I88)</f>
        <v>0</v>
      </c>
      <c r="L88" s="10">
        <f>SUM(feb!F88+K88)</f>
        <v>0</v>
      </c>
      <c r="M88" s="18">
        <f>SUM(B88:J88)</f>
        <v>0</v>
      </c>
      <c r="N88" s="22">
        <f>SUM(feb!H88+M88)</f>
        <v>0</v>
      </c>
    </row>
    <row r="89" spans="1:14" ht="12.75">
      <c r="A89" s="14" t="s">
        <v>23</v>
      </c>
      <c r="B89" s="12"/>
      <c r="C89" s="12">
        <v>65</v>
      </c>
      <c r="D89" s="12">
        <v>93</v>
      </c>
      <c r="E89" s="12">
        <v>62</v>
      </c>
      <c r="F89" s="12">
        <v>95</v>
      </c>
      <c r="G89" s="12">
        <v>66</v>
      </c>
      <c r="H89" s="12">
        <v>108</v>
      </c>
      <c r="I89" s="12">
        <v>69</v>
      </c>
      <c r="J89" s="12">
        <v>116</v>
      </c>
      <c r="K89" s="9">
        <f t="shared" si="3"/>
        <v>4</v>
      </c>
      <c r="L89" s="10">
        <f>SUM(feb!F89+K89)</f>
        <v>6</v>
      </c>
      <c r="M89" s="18">
        <f aca="true" t="shared" si="4" ref="M89:M123">SUM(B89:J89)</f>
        <v>674</v>
      </c>
      <c r="N89" s="22">
        <f>SUM(feb!H89+M89)</f>
        <v>954</v>
      </c>
    </row>
    <row r="90" spans="1:14" ht="12.75">
      <c r="A90" s="14" t="s">
        <v>65</v>
      </c>
      <c r="B90" s="12">
        <v>49</v>
      </c>
      <c r="C90" s="12">
        <v>55</v>
      </c>
      <c r="D90" s="12">
        <v>64</v>
      </c>
      <c r="E90" s="12">
        <v>51</v>
      </c>
      <c r="F90" s="12">
        <v>63</v>
      </c>
      <c r="G90" s="12">
        <v>57</v>
      </c>
      <c r="H90" s="12">
        <v>70</v>
      </c>
      <c r="I90" s="12">
        <v>57</v>
      </c>
      <c r="J90" s="12"/>
      <c r="K90" s="9">
        <f t="shared" si="3"/>
        <v>4</v>
      </c>
      <c r="L90" s="10">
        <f>SUM(feb!F90+K90)</f>
        <v>6</v>
      </c>
      <c r="M90" s="18">
        <f t="shared" si="4"/>
        <v>466</v>
      </c>
      <c r="N90" s="22">
        <f>SUM(feb!H90+M90)</f>
        <v>638</v>
      </c>
    </row>
    <row r="91" spans="1:14" ht="12.75">
      <c r="A91" s="14" t="s">
        <v>24</v>
      </c>
      <c r="B91" s="12"/>
      <c r="C91" s="12"/>
      <c r="D91" s="12"/>
      <c r="E91" s="12"/>
      <c r="F91" s="12"/>
      <c r="G91" s="12"/>
      <c r="H91" s="12"/>
      <c r="I91" s="12"/>
      <c r="J91" s="12"/>
      <c r="K91" s="9">
        <f t="shared" si="3"/>
        <v>0</v>
      </c>
      <c r="L91" s="10">
        <f>SUM(feb!F91+K91)</f>
        <v>0</v>
      </c>
      <c r="M91" s="18">
        <f t="shared" si="4"/>
        <v>0</v>
      </c>
      <c r="N91" s="22">
        <f>SUM(feb!H91+M91)</f>
        <v>0</v>
      </c>
    </row>
    <row r="92" spans="1:14" ht="12.75">
      <c r="A92" s="14" t="s">
        <v>80</v>
      </c>
      <c r="B92" s="12">
        <v>93</v>
      </c>
      <c r="C92" s="12">
        <v>65</v>
      </c>
      <c r="D92" s="12">
        <v>93</v>
      </c>
      <c r="E92" s="12"/>
      <c r="F92" s="12">
        <v>95</v>
      </c>
      <c r="G92" s="12">
        <v>66</v>
      </c>
      <c r="H92" s="12">
        <v>108</v>
      </c>
      <c r="I92" s="12">
        <v>69</v>
      </c>
      <c r="J92" s="12">
        <v>116</v>
      </c>
      <c r="K92" s="9">
        <v>4</v>
      </c>
      <c r="L92" s="10">
        <f>SUM(feb!F92+K92)</f>
        <v>5</v>
      </c>
      <c r="M92" s="18">
        <f t="shared" si="4"/>
        <v>705</v>
      </c>
      <c r="N92" s="22">
        <f>SUM(feb!H92+M92)</f>
        <v>768</v>
      </c>
    </row>
    <row r="93" spans="1:14" ht="12.75">
      <c r="A93" s="14" t="s">
        <v>81</v>
      </c>
      <c r="B93" s="12"/>
      <c r="C93" s="12"/>
      <c r="D93" s="12"/>
      <c r="E93" s="12"/>
      <c r="F93" s="12">
        <v>63</v>
      </c>
      <c r="G93" s="12">
        <v>57</v>
      </c>
      <c r="H93" s="12"/>
      <c r="I93" s="12"/>
      <c r="J93" s="12"/>
      <c r="K93" s="9">
        <v>2</v>
      </c>
      <c r="L93" s="10">
        <f>SUM(feb!F93+K93)</f>
        <v>2</v>
      </c>
      <c r="M93" s="18">
        <f t="shared" si="4"/>
        <v>120</v>
      </c>
      <c r="N93" s="22">
        <f>SUM(feb!H93+M93)</f>
        <v>120</v>
      </c>
    </row>
    <row r="94" spans="1:14" ht="12.75">
      <c r="A94" s="14" t="s">
        <v>25</v>
      </c>
      <c r="B94" s="12"/>
      <c r="C94" s="12"/>
      <c r="D94" s="12"/>
      <c r="E94" s="12">
        <v>51</v>
      </c>
      <c r="F94" s="12"/>
      <c r="G94" s="12"/>
      <c r="H94" s="12"/>
      <c r="I94" s="12"/>
      <c r="J94" s="12"/>
      <c r="K94" s="9">
        <f t="shared" si="3"/>
        <v>1</v>
      </c>
      <c r="L94" s="10">
        <f>SUM(feb!F94+K94)</f>
        <v>1</v>
      </c>
      <c r="M94" s="18">
        <f t="shared" si="4"/>
        <v>51</v>
      </c>
      <c r="N94" s="22">
        <f>SUM(feb!H94+M94)</f>
        <v>51</v>
      </c>
    </row>
    <row r="95" spans="1:14" ht="12.75">
      <c r="A95" s="14" t="s">
        <v>138</v>
      </c>
      <c r="B95" s="12"/>
      <c r="C95" s="12"/>
      <c r="D95" s="12"/>
      <c r="E95" s="12"/>
      <c r="F95" s="12"/>
      <c r="G95" s="12"/>
      <c r="H95" s="12">
        <v>70</v>
      </c>
      <c r="I95" s="12"/>
      <c r="J95" s="12"/>
      <c r="K95" s="9">
        <v>1</v>
      </c>
      <c r="L95" s="10">
        <f>SUM(feb!F95+K95)</f>
        <v>1</v>
      </c>
      <c r="M95" s="18">
        <f t="shared" si="4"/>
        <v>70</v>
      </c>
      <c r="N95" s="22">
        <f>SUM(feb!H95+M95)</f>
        <v>70</v>
      </c>
    </row>
    <row r="96" spans="1:14" ht="12.75">
      <c r="A96" s="14" t="s">
        <v>26</v>
      </c>
      <c r="B96" s="12"/>
      <c r="C96" s="12"/>
      <c r="D96" s="12"/>
      <c r="E96" s="12"/>
      <c r="F96" s="12"/>
      <c r="G96" s="12"/>
      <c r="H96" s="12"/>
      <c r="I96" s="12"/>
      <c r="J96" s="12"/>
      <c r="K96" s="9">
        <f t="shared" si="3"/>
        <v>0</v>
      </c>
      <c r="L96" s="10">
        <f>SUM(feb!F96+K96)</f>
        <v>0</v>
      </c>
      <c r="M96" s="18">
        <f t="shared" si="4"/>
        <v>0</v>
      </c>
      <c r="N96" s="22">
        <f>SUM(feb!H96+M96)</f>
        <v>0</v>
      </c>
    </row>
    <row r="97" spans="1:14" ht="12.75">
      <c r="A97" s="14" t="s">
        <v>27</v>
      </c>
      <c r="B97" s="12">
        <v>93</v>
      </c>
      <c r="C97" s="12">
        <v>65</v>
      </c>
      <c r="D97" s="12">
        <v>93</v>
      </c>
      <c r="E97" s="12">
        <v>62</v>
      </c>
      <c r="F97" s="12">
        <v>95</v>
      </c>
      <c r="G97" s="12">
        <v>66</v>
      </c>
      <c r="H97" s="12">
        <v>108</v>
      </c>
      <c r="I97" s="12"/>
      <c r="J97" s="12">
        <v>116</v>
      </c>
      <c r="K97" s="9">
        <v>4</v>
      </c>
      <c r="L97" s="10">
        <f>SUM(feb!F97+K97)</f>
        <v>6</v>
      </c>
      <c r="M97" s="18">
        <f t="shared" si="4"/>
        <v>698</v>
      </c>
      <c r="N97" s="22">
        <f>SUM(feb!H97+M97)</f>
        <v>969</v>
      </c>
    </row>
    <row r="98" spans="1:14" ht="12.75">
      <c r="A98" s="14" t="s">
        <v>28</v>
      </c>
      <c r="B98" s="12"/>
      <c r="C98" s="12">
        <v>65</v>
      </c>
      <c r="D98" s="12"/>
      <c r="E98" s="12"/>
      <c r="F98" s="12"/>
      <c r="G98" s="12">
        <v>66</v>
      </c>
      <c r="H98" s="12"/>
      <c r="I98" s="12">
        <v>69</v>
      </c>
      <c r="J98" s="12"/>
      <c r="K98" s="9">
        <f t="shared" si="3"/>
        <v>3</v>
      </c>
      <c r="L98" s="10">
        <f>SUM(feb!F98+K98)</f>
        <v>5</v>
      </c>
      <c r="M98" s="18">
        <f t="shared" si="4"/>
        <v>200</v>
      </c>
      <c r="N98" s="22">
        <f>SUM(feb!H98+M98)</f>
        <v>327</v>
      </c>
    </row>
    <row r="99" spans="1:14" ht="12.75">
      <c r="A99" s="14" t="s">
        <v>139</v>
      </c>
      <c r="B99" s="12"/>
      <c r="C99" s="12"/>
      <c r="D99" s="12"/>
      <c r="E99" s="12"/>
      <c r="F99" s="12"/>
      <c r="G99" s="12"/>
      <c r="H99" s="12"/>
      <c r="I99" s="12"/>
      <c r="J99" s="12"/>
      <c r="K99" s="9">
        <f t="shared" si="3"/>
        <v>0</v>
      </c>
      <c r="L99" s="10">
        <f>SUM(feb!F99+K99)</f>
        <v>0</v>
      </c>
      <c r="M99" s="18">
        <f t="shared" si="4"/>
        <v>0</v>
      </c>
      <c r="N99" s="22">
        <f>SUM(feb!H99+M99)</f>
        <v>0</v>
      </c>
    </row>
    <row r="100" spans="1:14" ht="12.75">
      <c r="A100" s="14" t="s">
        <v>116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9">
        <f t="shared" si="3"/>
        <v>0</v>
      </c>
      <c r="L100" s="10">
        <f>SUM(feb!F100+K100)</f>
        <v>0</v>
      </c>
      <c r="M100" s="18">
        <f t="shared" si="4"/>
        <v>0</v>
      </c>
      <c r="N100" s="22">
        <f>SUM(feb!H100+M100)</f>
        <v>0</v>
      </c>
    </row>
    <row r="101" spans="1:14" ht="12.75">
      <c r="A101" s="14" t="s">
        <v>85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9">
        <f t="shared" si="3"/>
        <v>0</v>
      </c>
      <c r="L101" s="10">
        <f>SUM(feb!F101+K101)</f>
        <v>0</v>
      </c>
      <c r="M101" s="18">
        <f t="shared" si="4"/>
        <v>0</v>
      </c>
      <c r="N101" s="22">
        <f>SUM(feb!H101+M101)</f>
        <v>0</v>
      </c>
    </row>
    <row r="102" spans="1:14" ht="12.75">
      <c r="A102" s="14" t="s">
        <v>29</v>
      </c>
      <c r="B102" s="12">
        <v>93</v>
      </c>
      <c r="C102" s="12">
        <v>65</v>
      </c>
      <c r="D102" s="12">
        <v>81</v>
      </c>
      <c r="E102" s="12">
        <v>62</v>
      </c>
      <c r="F102" s="12"/>
      <c r="G102" s="12">
        <v>66</v>
      </c>
      <c r="H102" s="12">
        <v>106</v>
      </c>
      <c r="I102" s="12"/>
      <c r="J102" s="12"/>
      <c r="K102" s="9">
        <v>4</v>
      </c>
      <c r="L102" s="10">
        <f>SUM(feb!F102+K102)</f>
        <v>6</v>
      </c>
      <c r="M102" s="18">
        <f t="shared" si="4"/>
        <v>473</v>
      </c>
      <c r="N102" s="22">
        <f>SUM(feb!H102+M102)</f>
        <v>600</v>
      </c>
    </row>
    <row r="103" spans="1:14" ht="12.75">
      <c r="A103" s="14" t="s">
        <v>122</v>
      </c>
      <c r="B103" s="12"/>
      <c r="C103" s="12">
        <v>55</v>
      </c>
      <c r="D103" s="12">
        <v>64</v>
      </c>
      <c r="E103" s="12">
        <v>51</v>
      </c>
      <c r="F103" s="12">
        <v>107</v>
      </c>
      <c r="G103" s="12">
        <v>57</v>
      </c>
      <c r="H103" s="12"/>
      <c r="I103" s="12">
        <v>57</v>
      </c>
      <c r="J103" s="12"/>
      <c r="K103" s="9">
        <f t="shared" si="3"/>
        <v>4</v>
      </c>
      <c r="L103" s="10">
        <f>SUM(feb!F103+K103)</f>
        <v>4</v>
      </c>
      <c r="M103" s="18">
        <f t="shared" si="4"/>
        <v>391</v>
      </c>
      <c r="N103" s="22">
        <f>SUM(feb!H103+M103)</f>
        <v>391</v>
      </c>
    </row>
    <row r="104" spans="1:14" ht="12.75">
      <c r="A104" s="14" t="s">
        <v>30</v>
      </c>
      <c r="B104" s="12">
        <v>49</v>
      </c>
      <c r="C104" s="12">
        <v>55</v>
      </c>
      <c r="D104" s="12">
        <v>64</v>
      </c>
      <c r="E104" s="12">
        <v>51</v>
      </c>
      <c r="F104" s="12">
        <v>63</v>
      </c>
      <c r="G104" s="12">
        <v>57</v>
      </c>
      <c r="H104" s="12">
        <v>70</v>
      </c>
      <c r="I104" s="12">
        <v>57</v>
      </c>
      <c r="J104" s="12"/>
      <c r="K104" s="9">
        <f t="shared" si="3"/>
        <v>4</v>
      </c>
      <c r="L104" s="10">
        <f>SUM(feb!F104+K104)</f>
        <v>6</v>
      </c>
      <c r="M104" s="18">
        <f t="shared" si="4"/>
        <v>466</v>
      </c>
      <c r="N104" s="22">
        <f>SUM(feb!H104+M104)</f>
        <v>576</v>
      </c>
    </row>
    <row r="105" spans="1:14" ht="12.75" customHeight="1">
      <c r="A105" s="14" t="s">
        <v>99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9">
        <f t="shared" si="3"/>
        <v>0</v>
      </c>
      <c r="L105" s="10">
        <f>SUM(feb!F105+K105)</f>
        <v>0</v>
      </c>
      <c r="M105" s="18">
        <f t="shared" si="4"/>
        <v>0</v>
      </c>
      <c r="N105" s="22">
        <f>SUM(feb!H105+M105)</f>
        <v>0</v>
      </c>
    </row>
    <row r="106" spans="1:14" ht="12.75" customHeight="1">
      <c r="A106" s="14" t="s">
        <v>37</v>
      </c>
      <c r="B106" s="12"/>
      <c r="C106" s="12"/>
      <c r="D106" s="12">
        <v>64</v>
      </c>
      <c r="E106" s="12">
        <v>51</v>
      </c>
      <c r="F106" s="12">
        <v>63</v>
      </c>
      <c r="G106" s="12">
        <v>57</v>
      </c>
      <c r="H106" s="12">
        <v>70</v>
      </c>
      <c r="I106" s="12">
        <v>57</v>
      </c>
      <c r="J106" s="12"/>
      <c r="K106" s="9">
        <v>4</v>
      </c>
      <c r="L106" s="10">
        <f>SUM(feb!F106+K106)</f>
        <v>5</v>
      </c>
      <c r="M106" s="18">
        <f t="shared" si="4"/>
        <v>362</v>
      </c>
      <c r="N106" s="22">
        <f>SUM(feb!H106+M106)</f>
        <v>420</v>
      </c>
    </row>
    <row r="107" spans="1:14" ht="12.75" customHeight="1">
      <c r="A107" s="14" t="s">
        <v>59</v>
      </c>
      <c r="B107" s="12">
        <v>93</v>
      </c>
      <c r="C107" s="12">
        <v>65</v>
      </c>
      <c r="D107" s="12">
        <v>81</v>
      </c>
      <c r="E107" s="12">
        <v>62</v>
      </c>
      <c r="F107" s="12">
        <v>95</v>
      </c>
      <c r="G107" s="12">
        <v>66</v>
      </c>
      <c r="H107" s="12">
        <v>108</v>
      </c>
      <c r="I107" s="12">
        <v>57</v>
      </c>
      <c r="J107" s="12">
        <v>116</v>
      </c>
      <c r="K107" s="9">
        <f t="shared" si="3"/>
        <v>4</v>
      </c>
      <c r="L107" s="10">
        <f>SUM(feb!F107+K107)</f>
        <v>6</v>
      </c>
      <c r="M107" s="18">
        <f t="shared" si="4"/>
        <v>743</v>
      </c>
      <c r="N107" s="22">
        <f>SUM(feb!H107+M107)</f>
        <v>1023</v>
      </c>
    </row>
    <row r="108" spans="1:14" ht="12.75" customHeight="1">
      <c r="A108" s="14" t="s">
        <v>87</v>
      </c>
      <c r="B108" s="12"/>
      <c r="C108" s="12"/>
      <c r="D108" s="12"/>
      <c r="E108" s="12"/>
      <c r="F108" s="12"/>
      <c r="G108" s="12"/>
      <c r="H108" s="12"/>
      <c r="I108" s="12">
        <v>57</v>
      </c>
      <c r="J108" s="12"/>
      <c r="K108" s="9">
        <f t="shared" si="3"/>
        <v>1</v>
      </c>
      <c r="L108" s="10">
        <f>SUM(feb!F108+K108)</f>
        <v>1</v>
      </c>
      <c r="M108" s="18">
        <f t="shared" si="4"/>
        <v>57</v>
      </c>
      <c r="N108" s="22">
        <f>SUM(feb!H108+M108)</f>
        <v>57</v>
      </c>
    </row>
    <row r="109" spans="1:14" ht="12.75" customHeight="1">
      <c r="A109" s="14" t="s">
        <v>70</v>
      </c>
      <c r="B109" s="12"/>
      <c r="C109" s="12">
        <v>55</v>
      </c>
      <c r="D109" s="12"/>
      <c r="E109" s="12"/>
      <c r="F109" s="12"/>
      <c r="G109" s="12">
        <v>57</v>
      </c>
      <c r="H109" s="12">
        <v>70</v>
      </c>
      <c r="I109" s="12">
        <v>57</v>
      </c>
      <c r="J109" s="12"/>
      <c r="K109" s="9">
        <v>4</v>
      </c>
      <c r="L109" s="10">
        <f>SUM(feb!F109+K109)</f>
        <v>6</v>
      </c>
      <c r="M109" s="18">
        <f t="shared" si="4"/>
        <v>239</v>
      </c>
      <c r="N109" s="22">
        <f>SUM(feb!H109+M109)</f>
        <v>349</v>
      </c>
    </row>
    <row r="110" spans="1:14" ht="12.75" customHeight="1">
      <c r="A110" s="14" t="s">
        <v>96</v>
      </c>
      <c r="B110" s="12"/>
      <c r="C110" s="12"/>
      <c r="D110" s="12"/>
      <c r="E110" s="12">
        <v>47</v>
      </c>
      <c r="F110" s="12"/>
      <c r="G110" s="12">
        <v>49</v>
      </c>
      <c r="H110" s="12"/>
      <c r="I110" s="12"/>
      <c r="J110" s="12"/>
      <c r="K110" s="9">
        <f t="shared" si="3"/>
        <v>2</v>
      </c>
      <c r="L110" s="10">
        <f>SUM(feb!F110+K110)</f>
        <v>2</v>
      </c>
      <c r="M110" s="18">
        <f t="shared" si="4"/>
        <v>96</v>
      </c>
      <c r="N110" s="22">
        <f>SUM(feb!H110+M110)</f>
        <v>96</v>
      </c>
    </row>
    <row r="111" spans="1:14" ht="12.75" customHeight="1">
      <c r="A111" s="14" t="s">
        <v>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9">
        <f t="shared" si="3"/>
        <v>0</v>
      </c>
      <c r="L111" s="10">
        <f>SUM(feb!F111+K111)</f>
        <v>0</v>
      </c>
      <c r="M111" s="18">
        <f t="shared" si="4"/>
        <v>0</v>
      </c>
      <c r="N111" s="22">
        <f>SUM(feb!H111+M111)</f>
        <v>0</v>
      </c>
    </row>
    <row r="112" spans="1:14" ht="12.75" customHeight="1">
      <c r="A112" s="14" t="s">
        <v>117</v>
      </c>
      <c r="B112" s="12">
        <v>93</v>
      </c>
      <c r="C112" s="12"/>
      <c r="D112" s="12">
        <v>93</v>
      </c>
      <c r="E112" s="12"/>
      <c r="F112" s="12">
        <v>95</v>
      </c>
      <c r="G112" s="12"/>
      <c r="H112" s="12">
        <v>108</v>
      </c>
      <c r="I112" s="12"/>
      <c r="J112" s="12">
        <v>116</v>
      </c>
      <c r="K112" s="9">
        <v>1</v>
      </c>
      <c r="L112" s="10">
        <f>SUM(feb!F112+K112)</f>
        <v>2</v>
      </c>
      <c r="M112" s="18">
        <f aca="true" t="shared" si="5" ref="M112:M119">SUM(B112:J112)</f>
        <v>505</v>
      </c>
      <c r="N112" s="22">
        <f>SUM(feb!H112+M112)</f>
        <v>647</v>
      </c>
    </row>
    <row r="113" spans="1:14" ht="12.75" customHeight="1">
      <c r="A113" s="14" t="s">
        <v>92</v>
      </c>
      <c r="B113" s="12">
        <v>77</v>
      </c>
      <c r="C113" s="12"/>
      <c r="D113" s="12">
        <v>81</v>
      </c>
      <c r="E113" s="12"/>
      <c r="F113" s="12">
        <v>107</v>
      </c>
      <c r="G113" s="12"/>
      <c r="H113" s="12">
        <v>106</v>
      </c>
      <c r="I113" s="12"/>
      <c r="J113" s="12"/>
      <c r="K113" s="9">
        <v>1</v>
      </c>
      <c r="L113" s="10">
        <f>SUM(feb!F113+K113)</f>
        <v>2</v>
      </c>
      <c r="M113" s="18">
        <f t="shared" si="5"/>
        <v>371</v>
      </c>
      <c r="N113" s="22">
        <f>SUM(feb!H113+M113)</f>
        <v>515</v>
      </c>
    </row>
    <row r="114" spans="1:14" ht="12.75" customHeight="1">
      <c r="A114" s="14" t="s">
        <v>145</v>
      </c>
      <c r="B114" s="12"/>
      <c r="C114" s="12"/>
      <c r="D114" s="12"/>
      <c r="E114" s="12"/>
      <c r="F114" s="12"/>
      <c r="G114" s="12"/>
      <c r="H114" s="12">
        <v>108</v>
      </c>
      <c r="I114" s="12"/>
      <c r="J114" s="12"/>
      <c r="K114" s="9">
        <v>1</v>
      </c>
      <c r="L114" s="10">
        <f>SUM(feb!F114+K114)</f>
        <v>1</v>
      </c>
      <c r="M114" s="18">
        <f t="shared" si="5"/>
        <v>108</v>
      </c>
      <c r="N114" s="22">
        <f>SUM(feb!H114+M114)</f>
        <v>108</v>
      </c>
    </row>
    <row r="115" spans="1:14" ht="12.75" customHeight="1">
      <c r="A115" s="14" t="s">
        <v>143</v>
      </c>
      <c r="B115" s="12"/>
      <c r="C115" s="12">
        <v>55</v>
      </c>
      <c r="D115" s="12">
        <v>93</v>
      </c>
      <c r="E115" s="12"/>
      <c r="F115" s="12"/>
      <c r="G115" s="12"/>
      <c r="H115" s="12"/>
      <c r="I115" s="12">
        <v>69</v>
      </c>
      <c r="J115" s="12"/>
      <c r="K115" s="9">
        <v>3</v>
      </c>
      <c r="L115" s="10">
        <f>SUM(feb!F115+K115)</f>
        <v>4</v>
      </c>
      <c r="M115" s="18">
        <f t="shared" si="5"/>
        <v>217</v>
      </c>
      <c r="N115" s="22">
        <f>SUM(feb!H115+M115)</f>
        <v>275</v>
      </c>
    </row>
    <row r="116" spans="1:14" ht="12.75" customHeight="1">
      <c r="A116" s="14" t="s">
        <v>114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9">
        <f>COUNT(C116,E116,G116,I116)</f>
        <v>0</v>
      </c>
      <c r="L116" s="10">
        <f>SUM(feb!F116+K116)</f>
        <v>0</v>
      </c>
      <c r="M116" s="18">
        <f t="shared" si="5"/>
        <v>0</v>
      </c>
      <c r="N116" s="22">
        <f>SUM(feb!H116+M116)</f>
        <v>0</v>
      </c>
    </row>
    <row r="117" spans="1:14" ht="12.75" customHeight="1">
      <c r="A117" s="14" t="s">
        <v>124</v>
      </c>
      <c r="B117" s="12"/>
      <c r="C117" s="12">
        <v>55</v>
      </c>
      <c r="D117" s="12"/>
      <c r="E117" s="12">
        <v>51</v>
      </c>
      <c r="F117" s="12"/>
      <c r="G117" s="12">
        <v>57</v>
      </c>
      <c r="H117" s="12"/>
      <c r="I117" s="12">
        <v>57</v>
      </c>
      <c r="J117" s="12"/>
      <c r="K117" s="9">
        <f>COUNT(C117,E117,G117,I117)</f>
        <v>4</v>
      </c>
      <c r="L117" s="10">
        <f>SUM(feb!F117+K117)</f>
        <v>5</v>
      </c>
      <c r="M117" s="18">
        <f t="shared" si="5"/>
        <v>220</v>
      </c>
      <c r="N117" s="22">
        <f>SUM(feb!H117+M117)</f>
        <v>278</v>
      </c>
    </row>
    <row r="118" spans="1:14" ht="12.75" customHeight="1">
      <c r="A118" s="14" t="s">
        <v>148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9">
        <f>COUNT(C118,E118,G118,I118)</f>
        <v>0</v>
      </c>
      <c r="L118" s="10">
        <f>SUM(feb!F118+K118)</f>
        <v>0</v>
      </c>
      <c r="M118" s="18">
        <f t="shared" si="5"/>
        <v>0</v>
      </c>
      <c r="N118" s="22">
        <f>SUM(feb!H118+M118)</f>
        <v>0</v>
      </c>
    </row>
    <row r="119" spans="1:14" ht="12.75" customHeight="1">
      <c r="A119" s="14" t="s">
        <v>69</v>
      </c>
      <c r="B119" s="12"/>
      <c r="C119" s="12"/>
      <c r="D119" s="12"/>
      <c r="E119" s="12">
        <v>51</v>
      </c>
      <c r="F119" s="12">
        <v>63</v>
      </c>
      <c r="G119" s="12"/>
      <c r="H119" s="12"/>
      <c r="I119" s="12"/>
      <c r="J119" s="12"/>
      <c r="K119" s="9">
        <f>COUNT(C119,E119,G119,I119)</f>
        <v>1</v>
      </c>
      <c r="L119" s="10">
        <f>SUM(feb!F119+K119)</f>
        <v>1</v>
      </c>
      <c r="M119" s="18">
        <f t="shared" si="5"/>
        <v>114</v>
      </c>
      <c r="N119" s="22">
        <f>SUM(feb!H119+M119)</f>
        <v>114</v>
      </c>
    </row>
    <row r="120" spans="1:14" ht="12.75" customHeight="1">
      <c r="A120" s="26" t="s">
        <v>95</v>
      </c>
      <c r="B120" s="27">
        <v>77</v>
      </c>
      <c r="C120" s="27"/>
      <c r="D120" s="27">
        <v>81</v>
      </c>
      <c r="E120" s="27"/>
      <c r="F120" s="27">
        <v>63</v>
      </c>
      <c r="G120" s="27"/>
      <c r="H120" s="27">
        <v>106</v>
      </c>
      <c r="I120" s="27"/>
      <c r="J120" s="27">
        <v>73</v>
      </c>
      <c r="K120" s="9">
        <v>1</v>
      </c>
      <c r="L120" s="10">
        <f>SUM(feb!F120+K120)</f>
        <v>2</v>
      </c>
      <c r="M120" s="18">
        <f t="shared" si="4"/>
        <v>400</v>
      </c>
      <c r="N120" s="22">
        <f>SUM(feb!H120+M120)</f>
        <v>544</v>
      </c>
    </row>
    <row r="121" spans="1:14" ht="12.75" customHeight="1">
      <c r="A121" s="39" t="s">
        <v>118</v>
      </c>
      <c r="B121" s="27"/>
      <c r="C121" s="27">
        <v>65</v>
      </c>
      <c r="D121" s="27"/>
      <c r="E121" s="27">
        <v>62</v>
      </c>
      <c r="F121" s="27"/>
      <c r="G121" s="27"/>
      <c r="H121" s="27"/>
      <c r="I121" s="27">
        <v>69</v>
      </c>
      <c r="J121" s="27"/>
      <c r="K121" s="9">
        <f t="shared" si="3"/>
        <v>3</v>
      </c>
      <c r="L121" s="10">
        <f>SUM(feb!F121+K121)</f>
        <v>4</v>
      </c>
      <c r="M121" s="18">
        <f t="shared" si="4"/>
        <v>196</v>
      </c>
      <c r="N121" s="22">
        <f>SUM(feb!H121+M121)</f>
        <v>259</v>
      </c>
    </row>
    <row r="122" spans="1:14" ht="12.75" customHeight="1">
      <c r="A122" s="26" t="s">
        <v>115</v>
      </c>
      <c r="B122" s="27"/>
      <c r="C122" s="27"/>
      <c r="D122" s="27"/>
      <c r="E122" s="27"/>
      <c r="F122" s="27"/>
      <c r="G122" s="27"/>
      <c r="H122" s="27"/>
      <c r="I122" s="27">
        <v>43</v>
      </c>
      <c r="J122" s="27"/>
      <c r="K122" s="9">
        <f t="shared" si="3"/>
        <v>1</v>
      </c>
      <c r="L122" s="10">
        <f>SUM(feb!F122+K122)</f>
        <v>1</v>
      </c>
      <c r="M122" s="18">
        <f t="shared" si="4"/>
        <v>43</v>
      </c>
      <c r="N122" s="22">
        <f>SUM(feb!H122+M122)</f>
        <v>43</v>
      </c>
    </row>
    <row r="123" spans="1:14" ht="12.75" customHeight="1">
      <c r="A123" s="26" t="s">
        <v>31</v>
      </c>
      <c r="B123" s="27"/>
      <c r="C123" s="27"/>
      <c r="D123" s="27"/>
      <c r="E123" s="27">
        <v>51</v>
      </c>
      <c r="F123" s="27">
        <v>107</v>
      </c>
      <c r="G123" s="27"/>
      <c r="H123" s="27">
        <v>106</v>
      </c>
      <c r="I123" s="27">
        <v>57</v>
      </c>
      <c r="J123" s="27"/>
      <c r="K123" s="9">
        <v>3</v>
      </c>
      <c r="L123" s="10">
        <f>SUM(feb!F123+K123)</f>
        <v>5</v>
      </c>
      <c r="M123" s="18">
        <f t="shared" si="4"/>
        <v>321</v>
      </c>
      <c r="N123" s="22">
        <f>SUM(feb!H123+M123)</f>
        <v>431</v>
      </c>
    </row>
    <row r="124" spans="1:14" ht="12.75" customHeight="1">
      <c r="A124" s="26" t="s">
        <v>142</v>
      </c>
      <c r="B124" s="27">
        <v>77</v>
      </c>
      <c r="C124" s="27"/>
      <c r="D124" s="27">
        <v>81</v>
      </c>
      <c r="E124" s="27"/>
      <c r="F124" s="27"/>
      <c r="G124" s="27"/>
      <c r="H124" s="27">
        <v>106</v>
      </c>
      <c r="I124" s="27"/>
      <c r="J124" s="27"/>
      <c r="K124" s="9">
        <v>1</v>
      </c>
      <c r="L124" s="10">
        <f>SUM(feb!F124+K124)</f>
        <v>2</v>
      </c>
      <c r="M124" s="18">
        <f>SUM(B124:J124)</f>
        <v>264</v>
      </c>
      <c r="N124" s="22">
        <f>SUM(feb!H124+M124)</f>
        <v>346</v>
      </c>
    </row>
    <row r="125" spans="1:14" ht="12.75" customHeight="1" thickBot="1">
      <c r="A125" s="15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25">
        <f>COUNT(C125,E125,G125,I125)</f>
        <v>0</v>
      </c>
      <c r="L125" s="35">
        <f>SUM(feb!F125+K125)</f>
        <v>0</v>
      </c>
      <c r="M125" s="29">
        <f>SUM(B125:J125)</f>
        <v>0</v>
      </c>
      <c r="N125" s="30">
        <f>SUM(feb!H125+M125)</f>
        <v>0</v>
      </c>
    </row>
  </sheetData>
  <sheetProtection/>
  <mergeCells count="4">
    <mergeCell ref="M2:M3"/>
    <mergeCell ref="N2:N3"/>
    <mergeCell ref="K2:K3"/>
    <mergeCell ref="L2:L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16.00390625" style="6" customWidth="1"/>
    <col min="2" max="2" width="4.00390625" style="6" customWidth="1"/>
    <col min="3" max="3" width="3.7109375" style="6" customWidth="1"/>
    <col min="4" max="4" width="3.8515625" style="6" customWidth="1"/>
    <col min="5" max="5" width="3.7109375" style="6" customWidth="1"/>
    <col min="6" max="10" width="4.00390625" style="6" customWidth="1"/>
    <col min="11" max="11" width="3.8515625" style="6" customWidth="1"/>
    <col min="12" max="15" width="5.7109375" style="6" customWidth="1"/>
    <col min="16" max="16384" width="9.140625" style="6" customWidth="1"/>
  </cols>
  <sheetData>
    <row r="1" spans="1:15" ht="27.75" customHeight="1" thickBot="1">
      <c r="A1" s="51" t="s">
        <v>129</v>
      </c>
      <c r="O1" s="52" t="s">
        <v>40</v>
      </c>
    </row>
    <row r="2" spans="1:15" s="8" customFormat="1" ht="54.75" customHeight="1">
      <c r="A2" s="20"/>
      <c r="B2" s="19" t="s">
        <v>3</v>
      </c>
      <c r="C2" s="19" t="s">
        <v>2</v>
      </c>
      <c r="D2" s="19" t="s">
        <v>3</v>
      </c>
      <c r="E2" s="19" t="s">
        <v>4</v>
      </c>
      <c r="F2" s="19" t="s">
        <v>2</v>
      </c>
      <c r="G2" s="19" t="s">
        <v>3</v>
      </c>
      <c r="H2" s="19" t="s">
        <v>2</v>
      </c>
      <c r="I2" s="19" t="s">
        <v>3</v>
      </c>
      <c r="J2" s="19" t="s">
        <v>2</v>
      </c>
      <c r="K2" s="19" t="s">
        <v>3</v>
      </c>
      <c r="L2" s="73" t="s">
        <v>43</v>
      </c>
      <c r="M2" s="71" t="s">
        <v>44</v>
      </c>
      <c r="N2" s="65" t="s">
        <v>41</v>
      </c>
      <c r="O2" s="67" t="s">
        <v>42</v>
      </c>
    </row>
    <row r="3" spans="1:15" ht="18" customHeight="1" thickBot="1">
      <c r="A3" s="21"/>
      <c r="B3" s="5">
        <v>1</v>
      </c>
      <c r="C3" s="5">
        <v>7</v>
      </c>
      <c r="D3" s="5">
        <v>8</v>
      </c>
      <c r="E3" s="5">
        <v>9</v>
      </c>
      <c r="F3" s="5">
        <v>14</v>
      </c>
      <c r="G3" s="5">
        <v>15</v>
      </c>
      <c r="H3" s="5">
        <v>21</v>
      </c>
      <c r="I3" s="5">
        <v>22</v>
      </c>
      <c r="J3" s="5">
        <v>28</v>
      </c>
      <c r="K3" s="5">
        <v>29</v>
      </c>
      <c r="L3" s="74"/>
      <c r="M3" s="72"/>
      <c r="N3" s="66"/>
      <c r="O3" s="68"/>
    </row>
    <row r="4" spans="1:15" ht="12.75">
      <c r="A4" s="14" t="s">
        <v>146</v>
      </c>
      <c r="B4" s="12"/>
      <c r="C4" s="12"/>
      <c r="D4" s="12">
        <v>80</v>
      </c>
      <c r="E4" s="12"/>
      <c r="F4" s="12">
        <v>112</v>
      </c>
      <c r="G4" s="12"/>
      <c r="H4" s="12">
        <v>124</v>
      </c>
      <c r="I4" s="12"/>
      <c r="J4" s="12">
        <v>116</v>
      </c>
      <c r="K4" s="12"/>
      <c r="L4" s="9">
        <v>2</v>
      </c>
      <c r="M4" s="10">
        <f>SUM(feb!F4+mrt!K4+L4)</f>
        <v>3</v>
      </c>
      <c r="N4" s="18">
        <f aca="true" t="shared" si="0" ref="N4:N15">SUM(B4:K4)</f>
        <v>432</v>
      </c>
      <c r="O4" s="22">
        <f>SUM(feb!H4+mrt!M4+N4)</f>
        <v>540</v>
      </c>
    </row>
    <row r="5" spans="1:15" ht="12.75">
      <c r="A5" s="14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9">
        <f aca="true" t="shared" si="1" ref="L5:L10">COUNT(B5,D5,E5,G5,I5,K5)</f>
        <v>0</v>
      </c>
      <c r="M5" s="10">
        <f>SUM(feb!F5+mrt!K5+L5)</f>
        <v>2</v>
      </c>
      <c r="N5" s="18">
        <f>SUM(B5:K5)</f>
        <v>0</v>
      </c>
      <c r="O5" s="22">
        <f>SUM(feb!H5+mrt!M5+N5)</f>
        <v>434</v>
      </c>
    </row>
    <row r="6" spans="1:15" ht="12.75">
      <c r="A6" s="14" t="s">
        <v>32</v>
      </c>
      <c r="B6" s="12"/>
      <c r="C6" s="12"/>
      <c r="D6" s="12"/>
      <c r="E6" s="12"/>
      <c r="F6" s="12"/>
      <c r="G6" s="12"/>
      <c r="H6" s="12"/>
      <c r="I6" s="12">
        <v>76</v>
      </c>
      <c r="J6" s="12"/>
      <c r="K6" s="12">
        <v>68</v>
      </c>
      <c r="L6" s="9">
        <f t="shared" si="1"/>
        <v>2</v>
      </c>
      <c r="M6" s="10">
        <f>SUM(feb!F6+mrt!K6+L6)</f>
        <v>5</v>
      </c>
      <c r="N6" s="18">
        <f>SUM(B6:K6)</f>
        <v>144</v>
      </c>
      <c r="O6" s="22">
        <f>SUM(feb!H6+mrt!M6+N6)</f>
        <v>144</v>
      </c>
    </row>
    <row r="7" spans="1:15" ht="12.75">
      <c r="A7" s="14" t="s">
        <v>97</v>
      </c>
      <c r="B7" s="12">
        <v>74</v>
      </c>
      <c r="C7" s="12"/>
      <c r="D7" s="12">
        <v>80</v>
      </c>
      <c r="E7" s="12"/>
      <c r="F7" s="12"/>
      <c r="G7" s="12"/>
      <c r="H7" s="12"/>
      <c r="I7" s="12"/>
      <c r="J7" s="12"/>
      <c r="K7" s="12"/>
      <c r="L7" s="9">
        <f t="shared" si="1"/>
        <v>2</v>
      </c>
      <c r="M7" s="10">
        <f>SUM(feb!F7+mrt!K7+L7)</f>
        <v>9</v>
      </c>
      <c r="N7" s="18">
        <f t="shared" si="0"/>
        <v>154</v>
      </c>
      <c r="O7" s="22">
        <f>SUM(feb!H7+mrt!M7+N7)</f>
        <v>477</v>
      </c>
    </row>
    <row r="8" spans="1:15" ht="12.75">
      <c r="A8" s="14" t="s">
        <v>82</v>
      </c>
      <c r="B8" s="12"/>
      <c r="C8" s="12"/>
      <c r="D8" s="12"/>
      <c r="E8" s="12"/>
      <c r="F8" s="12"/>
      <c r="G8" s="12">
        <v>65</v>
      </c>
      <c r="H8" s="12"/>
      <c r="I8" s="12"/>
      <c r="J8" s="12"/>
      <c r="K8" s="12">
        <v>58</v>
      </c>
      <c r="L8" s="9">
        <f t="shared" si="1"/>
        <v>2</v>
      </c>
      <c r="M8" s="10">
        <f>SUM(feb!F8+mrt!K8+L8)</f>
        <v>6</v>
      </c>
      <c r="N8" s="18">
        <f t="shared" si="0"/>
        <v>123</v>
      </c>
      <c r="O8" s="22">
        <f>SUM(feb!H8+mrt!M8+N8)</f>
        <v>496</v>
      </c>
    </row>
    <row r="9" spans="1:15" ht="12.75">
      <c r="A9" s="14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9">
        <f t="shared" si="1"/>
        <v>0</v>
      </c>
      <c r="M9" s="10">
        <f>SUM(feb!F9+mrt!K9+L9)</f>
        <v>0</v>
      </c>
      <c r="N9" s="18">
        <f t="shared" si="0"/>
        <v>0</v>
      </c>
      <c r="O9" s="22">
        <f>SUM(feb!H9+mrt!M9+N9)</f>
        <v>0</v>
      </c>
    </row>
    <row r="10" spans="1:15" ht="12.75">
      <c r="A10" s="14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9">
        <f t="shared" si="1"/>
        <v>0</v>
      </c>
      <c r="M10" s="10">
        <f>SUM(feb!F10+mrt!K10+L10)</f>
        <v>1</v>
      </c>
      <c r="N10" s="18">
        <f t="shared" si="0"/>
        <v>0</v>
      </c>
      <c r="O10" s="22">
        <f>SUM(feb!H10+mrt!M10+N10)</f>
        <v>201</v>
      </c>
    </row>
    <row r="11" spans="1:15" ht="12.75">
      <c r="A11" s="14" t="s">
        <v>7</v>
      </c>
      <c r="B11" s="12">
        <v>74</v>
      </c>
      <c r="C11" s="12"/>
      <c r="D11" s="12"/>
      <c r="E11" s="12"/>
      <c r="F11" s="12">
        <v>112</v>
      </c>
      <c r="G11" s="12"/>
      <c r="H11" s="12"/>
      <c r="I11" s="12">
        <v>76</v>
      </c>
      <c r="J11" s="12"/>
      <c r="K11" s="12">
        <v>68</v>
      </c>
      <c r="L11" s="9">
        <v>4</v>
      </c>
      <c r="M11" s="10">
        <f>SUM(feb!F11+mrt!K11+L11)</f>
        <v>6</v>
      </c>
      <c r="N11" s="18">
        <f t="shared" si="0"/>
        <v>330</v>
      </c>
      <c r="O11" s="22">
        <f>SUM(feb!H11+mrt!M11+N11)</f>
        <v>784</v>
      </c>
    </row>
    <row r="12" spans="1:15" ht="12.75">
      <c r="A12" s="14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9">
        <f>COUNT(B12,D12,E12,G12,I12,K12)</f>
        <v>0</v>
      </c>
      <c r="M12" s="10">
        <f>SUM(feb!F12+mrt!K12+L12)</f>
        <v>0</v>
      </c>
      <c r="N12" s="18">
        <f t="shared" si="0"/>
        <v>0</v>
      </c>
      <c r="O12" s="22">
        <f>SUM(feb!H12+mrt!M12+N12)</f>
        <v>0</v>
      </c>
    </row>
    <row r="13" spans="1:15" ht="12.75">
      <c r="A13" s="14" t="s">
        <v>86</v>
      </c>
      <c r="B13" s="12">
        <v>74</v>
      </c>
      <c r="C13" s="12">
        <v>116</v>
      </c>
      <c r="D13" s="12">
        <v>80</v>
      </c>
      <c r="E13" s="12"/>
      <c r="F13" s="12">
        <v>112</v>
      </c>
      <c r="G13" s="12">
        <v>75</v>
      </c>
      <c r="H13" s="12">
        <v>124</v>
      </c>
      <c r="I13" s="12">
        <v>76</v>
      </c>
      <c r="J13" s="12">
        <v>116</v>
      </c>
      <c r="K13" s="12">
        <v>68</v>
      </c>
      <c r="L13" s="9">
        <v>6</v>
      </c>
      <c r="M13" s="10">
        <f>SUM(feb!F13+mrt!K13+L13)</f>
        <v>12</v>
      </c>
      <c r="N13" s="18">
        <f t="shared" si="0"/>
        <v>841</v>
      </c>
      <c r="O13" s="22">
        <f>SUM(feb!H13+mrt!M13+N13)</f>
        <v>1888</v>
      </c>
    </row>
    <row r="14" spans="1:15" ht="13.5" customHeight="1">
      <c r="A14" s="14" t="s">
        <v>62</v>
      </c>
      <c r="B14" s="12"/>
      <c r="C14" s="12"/>
      <c r="D14" s="12">
        <v>60</v>
      </c>
      <c r="E14" s="12"/>
      <c r="F14" s="12">
        <v>100</v>
      </c>
      <c r="G14" s="12">
        <v>65</v>
      </c>
      <c r="H14" s="12">
        <v>100</v>
      </c>
      <c r="I14" s="12">
        <v>54</v>
      </c>
      <c r="J14" s="12"/>
      <c r="K14" s="12"/>
      <c r="L14" s="9">
        <v>4</v>
      </c>
      <c r="M14" s="10">
        <f>SUM(feb!F14+mrt!K14+L14)</f>
        <v>8</v>
      </c>
      <c r="N14" s="18">
        <f t="shared" si="0"/>
        <v>379</v>
      </c>
      <c r="O14" s="22">
        <f>SUM(feb!H14+mrt!M14+N14)</f>
        <v>783</v>
      </c>
    </row>
    <row r="15" spans="1:15" ht="12.75">
      <c r="A15" s="14" t="s">
        <v>8</v>
      </c>
      <c r="B15" s="12">
        <v>60</v>
      </c>
      <c r="C15" s="12"/>
      <c r="D15" s="12">
        <v>60</v>
      </c>
      <c r="E15" s="12"/>
      <c r="F15" s="12">
        <v>90</v>
      </c>
      <c r="G15" s="12">
        <v>65</v>
      </c>
      <c r="H15" s="12"/>
      <c r="I15" s="12"/>
      <c r="J15" s="12"/>
      <c r="K15" s="12">
        <v>58</v>
      </c>
      <c r="L15" s="9">
        <v>5</v>
      </c>
      <c r="M15" s="10">
        <f>SUM(feb!F15+mrt!K15+L15)</f>
        <v>11</v>
      </c>
      <c r="N15" s="18">
        <f t="shared" si="0"/>
        <v>333</v>
      </c>
      <c r="O15" s="22">
        <f>SUM(feb!H15+mrt!M15+N15)</f>
        <v>792</v>
      </c>
    </row>
    <row r="16" spans="1:15" ht="12.75">
      <c r="A16" s="14" t="s">
        <v>149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9">
        <f>COUNT(B16,D16,E16,G16,I16,K16)</f>
        <v>0</v>
      </c>
      <c r="M16" s="10">
        <f>SUM(feb!F16+mrt!K16+L16)</f>
        <v>0</v>
      </c>
      <c r="N16" s="18">
        <f>SUM(B16:K16)</f>
        <v>0</v>
      </c>
      <c r="O16" s="22">
        <f>SUM(feb!H16+mrt!M16+N16)</f>
        <v>0</v>
      </c>
    </row>
    <row r="17" spans="1:15" ht="12.75">
      <c r="A17" s="14" t="s">
        <v>67</v>
      </c>
      <c r="B17" s="12"/>
      <c r="C17" s="12">
        <v>116</v>
      </c>
      <c r="D17" s="12"/>
      <c r="E17" s="12"/>
      <c r="F17" s="12">
        <v>112</v>
      </c>
      <c r="G17" s="12"/>
      <c r="H17" s="12">
        <v>124</v>
      </c>
      <c r="I17" s="12">
        <v>76</v>
      </c>
      <c r="J17" s="12">
        <v>116</v>
      </c>
      <c r="K17" s="12">
        <v>68</v>
      </c>
      <c r="L17" s="9">
        <v>3</v>
      </c>
      <c r="M17" s="10">
        <f>SUM(feb!F17+mrt!K17+L17)</f>
        <v>8</v>
      </c>
      <c r="N17" s="18">
        <f aca="true" t="shared" si="2" ref="N17:N89">SUM(B17:K17)</f>
        <v>612</v>
      </c>
      <c r="O17" s="22">
        <f>SUM(feb!H17+mrt!M17+N17)</f>
        <v>1358</v>
      </c>
    </row>
    <row r="18" spans="1:15" ht="12.75">
      <c r="A18" s="14" t="s">
        <v>63</v>
      </c>
      <c r="B18" s="12"/>
      <c r="C18" s="12"/>
      <c r="D18" s="12">
        <v>80</v>
      </c>
      <c r="E18" s="12">
        <v>72</v>
      </c>
      <c r="F18" s="12"/>
      <c r="G18" s="12">
        <v>75</v>
      </c>
      <c r="H18" s="12"/>
      <c r="I18" s="12"/>
      <c r="J18" s="12"/>
      <c r="K18" s="12"/>
      <c r="L18" s="9">
        <f aca="true" t="shared" si="3" ref="L18:L89">COUNT(B18,D18,E18,G18,I18,K18)</f>
        <v>3</v>
      </c>
      <c r="M18" s="10">
        <f>SUM(feb!F18+mrt!K18+L18)</f>
        <v>8</v>
      </c>
      <c r="N18" s="18">
        <f t="shared" si="2"/>
        <v>227</v>
      </c>
      <c r="O18" s="22">
        <f>SUM(feb!H18+mrt!M18+N18)</f>
        <v>552</v>
      </c>
    </row>
    <row r="19" spans="1:15" ht="12.75">
      <c r="A19" s="14" t="s">
        <v>76</v>
      </c>
      <c r="B19" s="12">
        <v>74</v>
      </c>
      <c r="C19" s="12"/>
      <c r="D19" s="12"/>
      <c r="E19" s="12"/>
      <c r="F19" s="12">
        <v>112</v>
      </c>
      <c r="G19" s="12">
        <v>75</v>
      </c>
      <c r="H19" s="12"/>
      <c r="I19" s="12"/>
      <c r="J19" s="12"/>
      <c r="K19" s="12">
        <v>68</v>
      </c>
      <c r="L19" s="9">
        <v>4</v>
      </c>
      <c r="M19" s="10">
        <f>SUM(feb!F19+mrt!K19+L19)</f>
        <v>7</v>
      </c>
      <c r="N19" s="18">
        <f t="shared" si="2"/>
        <v>329</v>
      </c>
      <c r="O19" s="22">
        <f>SUM(feb!H19+mrt!M19+N19)</f>
        <v>547</v>
      </c>
    </row>
    <row r="20" spans="1:15" ht="12.75">
      <c r="A20" s="41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9">
        <f t="shared" si="3"/>
        <v>0</v>
      </c>
      <c r="M20" s="10">
        <f>SUM(feb!F20+mrt!K20+L20)</f>
        <v>0</v>
      </c>
      <c r="N20" s="18">
        <f t="shared" si="2"/>
        <v>0</v>
      </c>
      <c r="O20" s="22">
        <f>SUM(feb!H20+mrt!M20+N20)</f>
        <v>0</v>
      </c>
    </row>
    <row r="21" spans="1:15" ht="12.75">
      <c r="A21" s="1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9">
        <f t="shared" si="3"/>
        <v>0</v>
      </c>
      <c r="M21" s="10">
        <f>SUM(feb!F21+mrt!K21+L21)</f>
        <v>1</v>
      </c>
      <c r="N21" s="18">
        <f t="shared" si="2"/>
        <v>0</v>
      </c>
      <c r="O21" s="22">
        <f>SUM(feb!H21+mrt!M21+N21)</f>
        <v>65</v>
      </c>
    </row>
    <row r="22" spans="1:15" ht="12.75">
      <c r="A22" s="14" t="s">
        <v>89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">
        <f t="shared" si="3"/>
        <v>0</v>
      </c>
      <c r="M22" s="10">
        <f>SUM(feb!F22+mrt!K22+L22)</f>
        <v>3</v>
      </c>
      <c r="N22" s="18">
        <f t="shared" si="2"/>
        <v>0</v>
      </c>
      <c r="O22" s="22">
        <f>SUM(feb!H22+mrt!M22+N22)</f>
        <v>193</v>
      </c>
    </row>
    <row r="23" spans="1:15" ht="12.75">
      <c r="A23" s="14" t="s">
        <v>90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9">
        <f t="shared" si="3"/>
        <v>0</v>
      </c>
      <c r="M23" s="10">
        <f>SUM(feb!F23+mrt!K23+L23)</f>
        <v>2</v>
      </c>
      <c r="N23" s="18">
        <f t="shared" si="2"/>
        <v>0</v>
      </c>
      <c r="O23" s="22">
        <f>SUM(feb!H23+mrt!M23+N23)</f>
        <v>131</v>
      </c>
    </row>
    <row r="24" spans="1:15" ht="12.75">
      <c r="A24" s="14" t="s">
        <v>135</v>
      </c>
      <c r="B24" s="12"/>
      <c r="C24" s="12"/>
      <c r="D24" s="12"/>
      <c r="E24" s="12"/>
      <c r="F24" s="12"/>
      <c r="G24" s="12"/>
      <c r="H24" s="12"/>
      <c r="I24" s="12">
        <v>76</v>
      </c>
      <c r="J24" s="12"/>
      <c r="K24" s="12">
        <v>68</v>
      </c>
      <c r="L24" s="9">
        <f t="shared" si="3"/>
        <v>2</v>
      </c>
      <c r="M24" s="10">
        <f>SUM(feb!F24+mrt!K24+L24)</f>
        <v>6</v>
      </c>
      <c r="N24" s="18">
        <f t="shared" si="2"/>
        <v>144</v>
      </c>
      <c r="O24" s="22">
        <f>SUM(feb!H24+mrt!M24+N24)</f>
        <v>399</v>
      </c>
    </row>
    <row r="25" spans="1:15" ht="12.75">
      <c r="A25" s="14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9">
        <f t="shared" si="3"/>
        <v>0</v>
      </c>
      <c r="M25" s="10">
        <f>SUM(feb!F25+mrt!K25+L25)</f>
        <v>0</v>
      </c>
      <c r="N25" s="18">
        <f t="shared" si="2"/>
        <v>0</v>
      </c>
      <c r="O25" s="22">
        <f>SUM(feb!H25+mrt!M25+N25)</f>
        <v>0</v>
      </c>
    </row>
    <row r="26" spans="1:15" ht="12.75">
      <c r="A26" s="14" t="s">
        <v>101</v>
      </c>
      <c r="B26" s="12">
        <v>51</v>
      </c>
      <c r="C26" s="12"/>
      <c r="D26" s="12">
        <v>47</v>
      </c>
      <c r="E26" s="12"/>
      <c r="F26" s="12"/>
      <c r="G26" s="12">
        <v>51</v>
      </c>
      <c r="H26" s="12"/>
      <c r="I26" s="12">
        <v>54</v>
      </c>
      <c r="J26" s="12"/>
      <c r="K26" s="12">
        <v>47</v>
      </c>
      <c r="L26" s="9">
        <f t="shared" si="3"/>
        <v>5</v>
      </c>
      <c r="M26" s="10">
        <f>SUM(feb!F26+mrt!K26+L26)</f>
        <v>9</v>
      </c>
      <c r="N26" s="18">
        <f t="shared" si="2"/>
        <v>250</v>
      </c>
      <c r="O26" s="22">
        <f>SUM(feb!H26+mrt!M26+N26)</f>
        <v>438</v>
      </c>
    </row>
    <row r="27" spans="1:15" ht="12.75">
      <c r="A27" s="14" t="s">
        <v>150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9">
        <f>COUNT(B27,D27,E27,G27,I27,K27)</f>
        <v>0</v>
      </c>
      <c r="M27" s="10">
        <f>SUM(feb!F27+mrt!K27+L27)</f>
        <v>0</v>
      </c>
      <c r="N27" s="18">
        <f>SUM(B27:K27)</f>
        <v>0</v>
      </c>
      <c r="O27" s="22">
        <f>SUM(feb!H27+mrt!M27+N27)</f>
        <v>0</v>
      </c>
    </row>
    <row r="28" spans="1:15" ht="12.75">
      <c r="A28" s="14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9">
        <f t="shared" si="3"/>
        <v>0</v>
      </c>
      <c r="M28" s="10">
        <f>SUM(feb!F28+mrt!K28+L28)</f>
        <v>0</v>
      </c>
      <c r="N28" s="18">
        <f t="shared" si="2"/>
        <v>0</v>
      </c>
      <c r="O28" s="22">
        <f>SUM(feb!H28+mrt!M28+N28)</f>
        <v>0</v>
      </c>
    </row>
    <row r="29" spans="1:15" ht="12.75">
      <c r="A29" s="14" t="s">
        <v>111</v>
      </c>
      <c r="B29" s="12"/>
      <c r="C29" s="12"/>
      <c r="D29" s="12"/>
      <c r="E29" s="12"/>
      <c r="F29" s="12">
        <v>100</v>
      </c>
      <c r="G29" s="12"/>
      <c r="H29" s="12">
        <v>118</v>
      </c>
      <c r="I29" s="12"/>
      <c r="J29" s="12"/>
      <c r="K29" s="12">
        <v>47</v>
      </c>
      <c r="L29" s="9">
        <v>2</v>
      </c>
      <c r="M29" s="10">
        <f>SUM(feb!F29+mrt!K29+L29)</f>
        <v>7</v>
      </c>
      <c r="N29" s="18">
        <f aca="true" t="shared" si="4" ref="N29:N34">SUM(B29:K29)</f>
        <v>265</v>
      </c>
      <c r="O29" s="22">
        <f>SUM(feb!H29+mrt!M29+N29)</f>
        <v>636</v>
      </c>
    </row>
    <row r="30" spans="1:15" ht="12.75">
      <c r="A30" s="14" t="s">
        <v>103</v>
      </c>
      <c r="B30" s="12"/>
      <c r="C30" s="12"/>
      <c r="D30" s="12"/>
      <c r="E30" s="12">
        <v>63</v>
      </c>
      <c r="F30" s="12"/>
      <c r="G30" s="12"/>
      <c r="H30" s="12"/>
      <c r="I30" s="12"/>
      <c r="J30" s="12"/>
      <c r="K30" s="12"/>
      <c r="L30" s="9">
        <f>COUNT(B30,D30,E30,G30,I30,K30)</f>
        <v>1</v>
      </c>
      <c r="M30" s="10">
        <f>SUM(feb!F30+mrt!K30+L30)</f>
        <v>5</v>
      </c>
      <c r="N30" s="18">
        <f t="shared" si="4"/>
        <v>63</v>
      </c>
      <c r="O30" s="22">
        <f>SUM(feb!H30+mrt!M30+N30)</f>
        <v>471</v>
      </c>
    </row>
    <row r="31" spans="1:15" ht="12.75">
      <c r="A31" s="14" t="s">
        <v>144</v>
      </c>
      <c r="B31" s="12">
        <v>74</v>
      </c>
      <c r="C31" s="12"/>
      <c r="D31" s="12"/>
      <c r="E31" s="12"/>
      <c r="F31" s="12">
        <v>112</v>
      </c>
      <c r="G31" s="12"/>
      <c r="H31" s="12"/>
      <c r="I31" s="12">
        <v>76</v>
      </c>
      <c r="J31" s="12"/>
      <c r="K31" s="12"/>
      <c r="L31" s="9">
        <v>3</v>
      </c>
      <c r="M31" s="10">
        <f>SUM(feb!F31+mrt!K31+L31)</f>
        <v>4</v>
      </c>
      <c r="N31" s="18">
        <f t="shared" si="4"/>
        <v>262</v>
      </c>
      <c r="O31" s="22">
        <f>SUM(feb!H31+mrt!M31+N31)</f>
        <v>465</v>
      </c>
    </row>
    <row r="32" spans="1:15" ht="12.75">
      <c r="A32" s="14" t="s">
        <v>10</v>
      </c>
      <c r="B32" s="12"/>
      <c r="C32" s="12"/>
      <c r="D32" s="12">
        <v>80</v>
      </c>
      <c r="E32" s="12"/>
      <c r="F32" s="12">
        <v>112</v>
      </c>
      <c r="G32" s="12">
        <v>75</v>
      </c>
      <c r="H32" s="12">
        <v>124</v>
      </c>
      <c r="I32" s="12">
        <v>76</v>
      </c>
      <c r="J32" s="12">
        <v>116</v>
      </c>
      <c r="K32" s="12">
        <v>68</v>
      </c>
      <c r="L32" s="9">
        <v>5</v>
      </c>
      <c r="M32" s="10">
        <f>SUM(feb!F32+mrt!K32+L32)</f>
        <v>8</v>
      </c>
      <c r="N32" s="18">
        <f t="shared" si="4"/>
        <v>651</v>
      </c>
      <c r="O32" s="22">
        <f>SUM(feb!H32+mrt!M32+N32)</f>
        <v>1102</v>
      </c>
    </row>
    <row r="33" spans="1:15" ht="12.75">
      <c r="A33" s="14" t="s">
        <v>155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">
        <f>COUNT(B33,D33,E33,G33,I33,K33)</f>
        <v>0</v>
      </c>
      <c r="M33" s="10">
        <f>SUM(feb!F33+mrt!K33+L33)</f>
        <v>0</v>
      </c>
      <c r="N33" s="18">
        <f t="shared" si="4"/>
        <v>0</v>
      </c>
      <c r="O33" s="22">
        <f>SUM(feb!H33+mrt!M33+N33)</f>
        <v>0</v>
      </c>
    </row>
    <row r="34" spans="1:15" ht="12.75">
      <c r="A34" s="14" t="s">
        <v>161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9"/>
      <c r="M34" s="10">
        <f>SUM(feb!F34+mrt!K34+L34)</f>
        <v>0</v>
      </c>
      <c r="N34" s="18">
        <f t="shared" si="4"/>
        <v>0</v>
      </c>
      <c r="O34" s="22">
        <f>SUM(feb!H34+mrt!M34+N34)</f>
        <v>0</v>
      </c>
    </row>
    <row r="35" spans="1:15" ht="12.75">
      <c r="A35" s="14" t="s">
        <v>36</v>
      </c>
      <c r="B35" s="12"/>
      <c r="C35" s="12"/>
      <c r="D35" s="12"/>
      <c r="E35" s="12"/>
      <c r="F35" s="12"/>
      <c r="G35" s="12"/>
      <c r="H35" s="12">
        <v>124</v>
      </c>
      <c r="I35" s="12"/>
      <c r="J35" s="12"/>
      <c r="K35" s="12">
        <v>68</v>
      </c>
      <c r="L35" s="9">
        <v>2</v>
      </c>
      <c r="M35" s="10">
        <f>SUM(feb!F35+mrt!K35+L35)</f>
        <v>8</v>
      </c>
      <c r="N35" s="18">
        <f t="shared" si="2"/>
        <v>192</v>
      </c>
      <c r="O35" s="22">
        <f>SUM(feb!H35+mrt!M35+N35)</f>
        <v>1015</v>
      </c>
    </row>
    <row r="36" spans="1:15" ht="12.75">
      <c r="A36" s="14" t="s">
        <v>104</v>
      </c>
      <c r="B36" s="12"/>
      <c r="C36" s="12"/>
      <c r="D36" s="12"/>
      <c r="E36" s="12">
        <v>63</v>
      </c>
      <c r="F36" s="12"/>
      <c r="G36" s="12"/>
      <c r="H36" s="12"/>
      <c r="I36" s="12"/>
      <c r="J36" s="12"/>
      <c r="K36" s="12"/>
      <c r="L36" s="9">
        <f t="shared" si="3"/>
        <v>1</v>
      </c>
      <c r="M36" s="10">
        <f>SUM(feb!F36+mrt!K36+L36)</f>
        <v>1</v>
      </c>
      <c r="N36" s="18">
        <f t="shared" si="2"/>
        <v>63</v>
      </c>
      <c r="O36" s="22">
        <f>SUM(feb!H36+mrt!M36+N36)</f>
        <v>63</v>
      </c>
    </row>
    <row r="37" spans="1:15" ht="12.75">
      <c r="A37" s="14" t="s">
        <v>60</v>
      </c>
      <c r="B37" s="12">
        <v>74</v>
      </c>
      <c r="C37" s="12"/>
      <c r="D37" s="12">
        <v>80</v>
      </c>
      <c r="E37" s="12"/>
      <c r="F37" s="12"/>
      <c r="G37" s="12"/>
      <c r="H37" s="12"/>
      <c r="I37" s="12">
        <v>76</v>
      </c>
      <c r="J37" s="12"/>
      <c r="K37" s="12">
        <v>68</v>
      </c>
      <c r="L37" s="9">
        <f t="shared" si="3"/>
        <v>4</v>
      </c>
      <c r="M37" s="10">
        <f>SUM(feb!F37+mrt!K37+L37)</f>
        <v>10</v>
      </c>
      <c r="N37" s="18">
        <f t="shared" si="2"/>
        <v>298</v>
      </c>
      <c r="O37" s="22">
        <f>SUM(feb!H37+mrt!M37+N37)</f>
        <v>777</v>
      </c>
    </row>
    <row r="38" spans="1:15" ht="12.75">
      <c r="A38" s="14" t="s">
        <v>105</v>
      </c>
      <c r="B38" s="12">
        <v>51</v>
      </c>
      <c r="C38" s="12"/>
      <c r="D38" s="12">
        <v>47</v>
      </c>
      <c r="E38" s="12"/>
      <c r="F38" s="12"/>
      <c r="G38" s="12"/>
      <c r="H38" s="12">
        <v>70</v>
      </c>
      <c r="I38" s="12"/>
      <c r="J38" s="12"/>
      <c r="K38" s="12"/>
      <c r="L38" s="9">
        <v>3</v>
      </c>
      <c r="M38" s="10">
        <f>SUM(feb!F38+mrt!K38+L38)</f>
        <v>6</v>
      </c>
      <c r="N38" s="18">
        <f t="shared" si="2"/>
        <v>168</v>
      </c>
      <c r="O38" s="22">
        <f>SUM(feb!H38+mrt!M38+N38)</f>
        <v>457</v>
      </c>
    </row>
    <row r="39" spans="1:15" ht="12.75">
      <c r="A39" s="14" t="s">
        <v>11</v>
      </c>
      <c r="B39" s="12">
        <v>74</v>
      </c>
      <c r="C39" s="12"/>
      <c r="D39" s="12"/>
      <c r="E39" s="12"/>
      <c r="F39" s="12"/>
      <c r="G39" s="12">
        <v>75</v>
      </c>
      <c r="H39" s="12"/>
      <c r="I39" s="12">
        <v>76</v>
      </c>
      <c r="J39" s="12"/>
      <c r="K39" s="12">
        <v>68</v>
      </c>
      <c r="L39" s="9">
        <f t="shared" si="3"/>
        <v>4</v>
      </c>
      <c r="M39" s="10">
        <f>SUM(feb!F39+mrt!K39+L39)</f>
        <v>10</v>
      </c>
      <c r="N39" s="18">
        <f t="shared" si="2"/>
        <v>293</v>
      </c>
      <c r="O39" s="22">
        <f>SUM(feb!H39+mrt!M39+N39)</f>
        <v>1328</v>
      </c>
    </row>
    <row r="40" spans="1:15" ht="12.75">
      <c r="A40" s="14" t="s">
        <v>12</v>
      </c>
      <c r="B40" s="12"/>
      <c r="C40" s="12">
        <v>77</v>
      </c>
      <c r="D40" s="12">
        <v>47</v>
      </c>
      <c r="E40" s="12">
        <v>42</v>
      </c>
      <c r="F40" s="12">
        <v>90</v>
      </c>
      <c r="G40" s="12">
        <v>65</v>
      </c>
      <c r="H40" s="12"/>
      <c r="I40" s="12">
        <v>48</v>
      </c>
      <c r="J40" s="12"/>
      <c r="K40" s="12">
        <v>58</v>
      </c>
      <c r="L40" s="9">
        <v>6</v>
      </c>
      <c r="M40" s="10">
        <f>SUM(feb!F40+mrt!K40+L40)</f>
        <v>10</v>
      </c>
      <c r="N40" s="18">
        <f t="shared" si="2"/>
        <v>427</v>
      </c>
      <c r="O40" s="22">
        <f>SUM(feb!H40+mrt!M40+N40)</f>
        <v>840</v>
      </c>
    </row>
    <row r="41" spans="1:15" ht="12.75">
      <c r="A41" s="14" t="s">
        <v>84</v>
      </c>
      <c r="B41" s="12">
        <v>60</v>
      </c>
      <c r="C41" s="12"/>
      <c r="D41" s="12">
        <v>60</v>
      </c>
      <c r="E41" s="12"/>
      <c r="F41" s="12"/>
      <c r="G41" s="12"/>
      <c r="H41" s="12"/>
      <c r="I41" s="12"/>
      <c r="J41" s="12"/>
      <c r="K41" s="12"/>
      <c r="L41" s="9">
        <f t="shared" si="3"/>
        <v>2</v>
      </c>
      <c r="M41" s="10">
        <f>SUM(feb!F41+mrt!K41+L41)</f>
        <v>8</v>
      </c>
      <c r="N41" s="18">
        <f t="shared" si="2"/>
        <v>120</v>
      </c>
      <c r="O41" s="22">
        <f>SUM(feb!H41+mrt!M41+N41)</f>
        <v>504</v>
      </c>
    </row>
    <row r="42" spans="1:15" ht="12.75">
      <c r="A42" s="38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9">
        <f t="shared" si="3"/>
        <v>0</v>
      </c>
      <c r="M42" s="10">
        <f>SUM(feb!F42+mrt!K42+L42)</f>
        <v>0</v>
      </c>
      <c r="N42" s="18">
        <f t="shared" si="2"/>
        <v>0</v>
      </c>
      <c r="O42" s="22">
        <f>SUM(feb!H42+mrt!M42+N42)</f>
        <v>0</v>
      </c>
    </row>
    <row r="43" spans="1:15" ht="12.75">
      <c r="A43" s="14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9">
        <f t="shared" si="3"/>
        <v>0</v>
      </c>
      <c r="M43" s="10">
        <f>SUM(feb!F43+mrt!K43+L43)</f>
        <v>0</v>
      </c>
      <c r="N43" s="18">
        <f t="shared" si="2"/>
        <v>0</v>
      </c>
      <c r="O43" s="22">
        <f>SUM(feb!H43+mrt!M43+N43)</f>
        <v>0</v>
      </c>
    </row>
    <row r="44" spans="1:15" ht="12.75">
      <c r="A44" s="14" t="s">
        <v>13</v>
      </c>
      <c r="B44" s="12">
        <v>74</v>
      </c>
      <c r="C44" s="12">
        <v>116</v>
      </c>
      <c r="D44" s="12">
        <v>80</v>
      </c>
      <c r="E44" s="12"/>
      <c r="F44" s="12">
        <v>112</v>
      </c>
      <c r="G44" s="12"/>
      <c r="H44" s="12">
        <v>124</v>
      </c>
      <c r="I44" s="12">
        <v>76</v>
      </c>
      <c r="J44" s="12">
        <v>116</v>
      </c>
      <c r="K44" s="12">
        <v>68</v>
      </c>
      <c r="L44" s="9">
        <v>5</v>
      </c>
      <c r="M44" s="10">
        <f>SUM(feb!F44+mrt!K44+L44)</f>
        <v>11</v>
      </c>
      <c r="N44" s="18">
        <f t="shared" si="2"/>
        <v>766</v>
      </c>
      <c r="O44" s="22">
        <f>SUM(feb!H44+mrt!M44+N44)</f>
        <v>1815</v>
      </c>
    </row>
    <row r="45" spans="1:15" ht="12.75">
      <c r="A45" s="38" t="s">
        <v>106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9">
        <f t="shared" si="3"/>
        <v>0</v>
      </c>
      <c r="M45" s="10">
        <f>SUM(feb!F45+mrt!K45+L45)</f>
        <v>0</v>
      </c>
      <c r="N45" s="18">
        <f t="shared" si="2"/>
        <v>0</v>
      </c>
      <c r="O45" s="22">
        <f>SUM(feb!H45+mrt!M45+N45)</f>
        <v>0</v>
      </c>
    </row>
    <row r="46" spans="1:15" ht="12.75">
      <c r="A46" s="38" t="s">
        <v>136</v>
      </c>
      <c r="B46" s="12"/>
      <c r="C46" s="12"/>
      <c r="D46" s="12">
        <v>80</v>
      </c>
      <c r="E46" s="12"/>
      <c r="F46" s="12"/>
      <c r="G46" s="12">
        <v>75</v>
      </c>
      <c r="H46" s="12"/>
      <c r="I46" s="12"/>
      <c r="J46" s="12"/>
      <c r="K46" s="12">
        <v>68</v>
      </c>
      <c r="L46" s="9">
        <f t="shared" si="3"/>
        <v>3</v>
      </c>
      <c r="M46" s="10">
        <f>SUM(feb!F46+mrt!K46+L46)</f>
        <v>8</v>
      </c>
      <c r="N46" s="18">
        <f t="shared" si="2"/>
        <v>223</v>
      </c>
      <c r="O46" s="22">
        <f>SUM(feb!H46+mrt!M46+N46)</f>
        <v>682</v>
      </c>
    </row>
    <row r="47" spans="1:15" ht="12.75">
      <c r="A47" s="14" t="s">
        <v>94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9">
        <f t="shared" si="3"/>
        <v>0</v>
      </c>
      <c r="M47" s="10">
        <f>SUM(feb!F47+mrt!K47+L47)</f>
        <v>0</v>
      </c>
      <c r="N47" s="18">
        <f t="shared" si="2"/>
        <v>0</v>
      </c>
      <c r="O47" s="22">
        <f>SUM(feb!H47+mrt!M47+N47)</f>
        <v>0</v>
      </c>
    </row>
    <row r="48" spans="1:15" ht="12.75">
      <c r="A48" s="38" t="s">
        <v>112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9">
        <f t="shared" si="3"/>
        <v>0</v>
      </c>
      <c r="M48" s="10">
        <f>SUM(feb!F48+mrt!K48+L48)</f>
        <v>0</v>
      </c>
      <c r="N48" s="18">
        <f t="shared" si="2"/>
        <v>0</v>
      </c>
      <c r="O48" s="22">
        <f>SUM(feb!H48+mrt!M48+N48)</f>
        <v>0</v>
      </c>
    </row>
    <row r="49" spans="1:15" ht="12.75">
      <c r="A49" s="38" t="s">
        <v>162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9"/>
      <c r="M49" s="10"/>
      <c r="N49" s="18"/>
      <c r="O49" s="22"/>
    </row>
    <row r="50" spans="1:15" ht="12.75">
      <c r="A50" s="14" t="s">
        <v>14</v>
      </c>
      <c r="B50" s="12">
        <v>74</v>
      </c>
      <c r="C50" s="12"/>
      <c r="D50" s="12">
        <v>80</v>
      </c>
      <c r="E50" s="12"/>
      <c r="F50" s="12">
        <v>112</v>
      </c>
      <c r="G50" s="12">
        <v>75</v>
      </c>
      <c r="H50" s="12">
        <v>124</v>
      </c>
      <c r="I50" s="12">
        <v>76</v>
      </c>
      <c r="J50" s="12">
        <v>116</v>
      </c>
      <c r="K50" s="12">
        <v>58</v>
      </c>
      <c r="L50" s="9">
        <v>6</v>
      </c>
      <c r="M50" s="10">
        <f>SUM(feb!F50+mrt!K50+L50)</f>
        <v>10</v>
      </c>
      <c r="N50" s="18">
        <f t="shared" si="2"/>
        <v>715</v>
      </c>
      <c r="O50" s="22">
        <f>SUM(feb!H50+mrt!M50+N50)</f>
        <v>1324</v>
      </c>
    </row>
    <row r="51" spans="1:15" ht="12.75">
      <c r="A51" s="14" t="s">
        <v>126</v>
      </c>
      <c r="B51" s="12">
        <v>51</v>
      </c>
      <c r="C51" s="12"/>
      <c r="D51" s="12">
        <v>47</v>
      </c>
      <c r="E51" s="12"/>
      <c r="F51" s="12"/>
      <c r="G51" s="12">
        <v>51</v>
      </c>
      <c r="H51" s="12"/>
      <c r="I51" s="12">
        <v>48</v>
      </c>
      <c r="J51" s="12"/>
      <c r="K51" s="12">
        <v>47</v>
      </c>
      <c r="L51" s="9">
        <f t="shared" si="3"/>
        <v>5</v>
      </c>
      <c r="M51" s="10">
        <f>SUM(feb!F51+mrt!K51+L51)</f>
        <v>9</v>
      </c>
      <c r="N51" s="18">
        <f t="shared" si="2"/>
        <v>244</v>
      </c>
      <c r="O51" s="22">
        <f>SUM(feb!H51+mrt!M51+N51)</f>
        <v>432</v>
      </c>
    </row>
    <row r="52" spans="1:15" ht="12.75">
      <c r="A52" s="14" t="s">
        <v>123</v>
      </c>
      <c r="B52" s="12">
        <v>51</v>
      </c>
      <c r="C52" s="12"/>
      <c r="D52" s="12"/>
      <c r="E52" s="12"/>
      <c r="F52" s="12"/>
      <c r="G52" s="12">
        <v>51</v>
      </c>
      <c r="H52" s="12"/>
      <c r="I52" s="12"/>
      <c r="J52" s="12"/>
      <c r="K52" s="12">
        <v>47</v>
      </c>
      <c r="L52" s="9">
        <f t="shared" si="3"/>
        <v>3</v>
      </c>
      <c r="M52" s="10">
        <f>SUM(feb!F52+mrt!K52+L52)</f>
        <v>8</v>
      </c>
      <c r="N52" s="18">
        <f t="shared" si="2"/>
        <v>149</v>
      </c>
      <c r="O52" s="22">
        <f>SUM(feb!H52+mrt!M52+N52)</f>
        <v>379</v>
      </c>
    </row>
    <row r="53" spans="1:15" ht="12.75">
      <c r="A53" s="14" t="s">
        <v>15</v>
      </c>
      <c r="B53" s="12"/>
      <c r="C53" s="12"/>
      <c r="D53" s="12"/>
      <c r="E53" s="12"/>
      <c r="F53" s="12">
        <v>90</v>
      </c>
      <c r="G53" s="12">
        <v>51</v>
      </c>
      <c r="H53" s="12"/>
      <c r="I53" s="12"/>
      <c r="J53" s="12"/>
      <c r="K53" s="12">
        <v>58</v>
      </c>
      <c r="L53" s="9">
        <v>3</v>
      </c>
      <c r="M53" s="10">
        <f>SUM(feb!F53+mrt!K53+L53)</f>
        <v>6</v>
      </c>
      <c r="N53" s="18">
        <f t="shared" si="2"/>
        <v>199</v>
      </c>
      <c r="O53" s="22">
        <f>SUM(feb!H53+mrt!M53+N53)</f>
        <v>489</v>
      </c>
    </row>
    <row r="54" spans="1:15" ht="12.75">
      <c r="A54" s="14" t="s">
        <v>79</v>
      </c>
      <c r="B54" s="12">
        <v>74</v>
      </c>
      <c r="C54" s="12">
        <v>116</v>
      </c>
      <c r="D54" s="12">
        <v>80</v>
      </c>
      <c r="E54" s="12"/>
      <c r="F54" s="12">
        <v>112</v>
      </c>
      <c r="G54" s="12">
        <v>75</v>
      </c>
      <c r="H54" s="12">
        <v>124</v>
      </c>
      <c r="I54" s="12">
        <v>76</v>
      </c>
      <c r="J54" s="12"/>
      <c r="K54" s="12"/>
      <c r="L54" s="9">
        <v>5</v>
      </c>
      <c r="M54" s="10">
        <f>SUM(feb!F54+mrt!K54+L54)</f>
        <v>11</v>
      </c>
      <c r="N54" s="18">
        <f t="shared" si="2"/>
        <v>657</v>
      </c>
      <c r="O54" s="22">
        <f>SUM(feb!H54+mrt!M54+N54)</f>
        <v>1704</v>
      </c>
    </row>
    <row r="55" spans="1:15" ht="12.75">
      <c r="A55" s="14" t="s">
        <v>68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9">
        <f t="shared" si="3"/>
        <v>0</v>
      </c>
      <c r="M55" s="10">
        <f>SUM(feb!F55+mrt!K55+L55)</f>
        <v>4</v>
      </c>
      <c r="N55" s="18">
        <f t="shared" si="2"/>
        <v>0</v>
      </c>
      <c r="O55" s="22">
        <f>SUM(feb!H55+mrt!M55+N55)</f>
        <v>458</v>
      </c>
    </row>
    <row r="56" spans="1:15" ht="12.75">
      <c r="A56" s="14" t="s">
        <v>73</v>
      </c>
      <c r="B56" s="12"/>
      <c r="C56" s="12"/>
      <c r="D56" s="12"/>
      <c r="E56" s="12"/>
      <c r="F56" s="12"/>
      <c r="G56" s="12"/>
      <c r="H56" s="12">
        <v>70</v>
      </c>
      <c r="I56" s="12">
        <v>48</v>
      </c>
      <c r="J56" s="12">
        <v>84</v>
      </c>
      <c r="K56" s="12"/>
      <c r="L56" s="9">
        <v>2</v>
      </c>
      <c r="M56" s="10">
        <f>SUM(feb!F56+mrt!K56+L56)</f>
        <v>6</v>
      </c>
      <c r="N56" s="18">
        <f t="shared" si="2"/>
        <v>202</v>
      </c>
      <c r="O56" s="22">
        <f>SUM(feb!H56+mrt!M56+N56)</f>
        <v>629</v>
      </c>
    </row>
    <row r="57" spans="1:15" ht="12.75">
      <c r="A57" s="14" t="s">
        <v>137</v>
      </c>
      <c r="B57" s="12"/>
      <c r="C57" s="12"/>
      <c r="D57" s="12"/>
      <c r="E57" s="12">
        <v>72</v>
      </c>
      <c r="F57" s="12">
        <v>112</v>
      </c>
      <c r="G57" s="12"/>
      <c r="H57" s="12">
        <v>124</v>
      </c>
      <c r="I57" s="12"/>
      <c r="J57" s="12"/>
      <c r="K57" s="12">
        <v>68</v>
      </c>
      <c r="L57" s="9">
        <v>3</v>
      </c>
      <c r="M57" s="10">
        <f>SUM(feb!F57+mrt!K57+L57)</f>
        <v>9</v>
      </c>
      <c r="N57" s="18">
        <f t="shared" si="2"/>
        <v>376</v>
      </c>
      <c r="O57" s="22">
        <f>SUM(feb!H57+mrt!M57+N57)</f>
        <v>792</v>
      </c>
    </row>
    <row r="58" spans="1:15" ht="12.75">
      <c r="A58" s="14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9">
        <f t="shared" si="3"/>
        <v>0</v>
      </c>
      <c r="M58" s="10">
        <f>SUM(feb!F58+mrt!K58+L58)</f>
        <v>3</v>
      </c>
      <c r="N58" s="18">
        <f t="shared" si="2"/>
        <v>0</v>
      </c>
      <c r="O58" s="22">
        <f>SUM(feb!H58+mrt!M58+N58)</f>
        <v>275</v>
      </c>
    </row>
    <row r="59" spans="1:15" ht="12.75">
      <c r="A59" s="14" t="s">
        <v>35</v>
      </c>
      <c r="B59" s="12"/>
      <c r="C59" s="12"/>
      <c r="D59" s="12"/>
      <c r="E59" s="12"/>
      <c r="F59" s="12">
        <v>112</v>
      </c>
      <c r="G59" s="12">
        <v>75</v>
      </c>
      <c r="H59" s="12"/>
      <c r="I59" s="12">
        <v>76</v>
      </c>
      <c r="J59" s="12"/>
      <c r="K59" s="12"/>
      <c r="L59" s="9">
        <v>3</v>
      </c>
      <c r="M59" s="10">
        <f>SUM(feb!F59+mrt!K59+L59)</f>
        <v>9</v>
      </c>
      <c r="N59" s="18">
        <f t="shared" si="2"/>
        <v>263</v>
      </c>
      <c r="O59" s="22">
        <f>SUM(feb!H59+mrt!M59+N59)</f>
        <v>899</v>
      </c>
    </row>
    <row r="60" spans="1:15" ht="12.75">
      <c r="A60" s="14" t="s">
        <v>78</v>
      </c>
      <c r="B60" s="12"/>
      <c r="C60" s="12"/>
      <c r="D60" s="12">
        <v>80</v>
      </c>
      <c r="E60" s="12">
        <v>63</v>
      </c>
      <c r="F60" s="12">
        <v>100</v>
      </c>
      <c r="G60" s="12">
        <v>75</v>
      </c>
      <c r="H60" s="12"/>
      <c r="I60" s="12">
        <v>76</v>
      </c>
      <c r="J60" s="12">
        <v>131</v>
      </c>
      <c r="K60" s="12">
        <v>47</v>
      </c>
      <c r="L60" s="9">
        <v>6</v>
      </c>
      <c r="M60" s="10">
        <f>SUM(feb!F60+mrt!K60+L60)</f>
        <v>11</v>
      </c>
      <c r="N60" s="18">
        <f t="shared" si="2"/>
        <v>572</v>
      </c>
      <c r="O60" s="22">
        <f>SUM(feb!H60+mrt!M60+N60)</f>
        <v>1269</v>
      </c>
    </row>
    <row r="61" spans="1:15" ht="12.75">
      <c r="A61" s="14" t="s">
        <v>98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">
        <f t="shared" si="3"/>
        <v>0</v>
      </c>
      <c r="M61" s="10">
        <f>SUM(feb!F61+mrt!K61+L61)</f>
        <v>0</v>
      </c>
      <c r="N61" s="18">
        <f t="shared" si="2"/>
        <v>0</v>
      </c>
      <c r="O61" s="22">
        <f>SUM(feb!H61+mrt!M61+N61)</f>
        <v>0</v>
      </c>
    </row>
    <row r="62" spans="1:15" ht="12.75">
      <c r="A62" s="14" t="s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9">
        <f t="shared" si="3"/>
        <v>0</v>
      </c>
      <c r="M62" s="10">
        <f>SUM(feb!F62+mrt!K62+L62)</f>
        <v>0</v>
      </c>
      <c r="N62" s="18">
        <f t="shared" si="2"/>
        <v>0</v>
      </c>
      <c r="O62" s="22">
        <f>SUM(feb!H62+mrt!M62+N62)</f>
        <v>0</v>
      </c>
    </row>
    <row r="63" spans="1:15" ht="12.75">
      <c r="A63" s="14" t="s">
        <v>125</v>
      </c>
      <c r="B63" s="12">
        <v>60</v>
      </c>
      <c r="C63" s="12">
        <v>77</v>
      </c>
      <c r="D63" s="12">
        <v>60</v>
      </c>
      <c r="E63" s="12"/>
      <c r="F63" s="12">
        <v>90</v>
      </c>
      <c r="G63" s="12"/>
      <c r="H63" s="12">
        <v>100</v>
      </c>
      <c r="I63" s="12"/>
      <c r="J63" s="12">
        <v>84</v>
      </c>
      <c r="K63" s="12">
        <v>58</v>
      </c>
      <c r="L63" s="9">
        <v>4</v>
      </c>
      <c r="M63" s="10">
        <f>SUM(feb!F63+mrt!K63+L63)</f>
        <v>9</v>
      </c>
      <c r="N63" s="18">
        <f t="shared" si="2"/>
        <v>529</v>
      </c>
      <c r="O63" s="22">
        <f>SUM(feb!H63+mrt!M63+N63)</f>
        <v>1020</v>
      </c>
    </row>
    <row r="64" spans="1:15" ht="12.75">
      <c r="A64" s="14" t="s">
        <v>17</v>
      </c>
      <c r="B64" s="12">
        <v>74</v>
      </c>
      <c r="C64" s="12"/>
      <c r="D64" s="12">
        <v>80</v>
      </c>
      <c r="E64" s="12"/>
      <c r="F64" s="12">
        <v>112</v>
      </c>
      <c r="G64" s="12"/>
      <c r="H64" s="12">
        <v>124</v>
      </c>
      <c r="I64" s="12">
        <v>76</v>
      </c>
      <c r="J64" s="12"/>
      <c r="K64" s="12">
        <v>68</v>
      </c>
      <c r="L64" s="9">
        <v>5</v>
      </c>
      <c r="M64" s="10">
        <f>SUM(feb!F64+mrt!K64+L64)</f>
        <v>11</v>
      </c>
      <c r="N64" s="18">
        <f t="shared" si="2"/>
        <v>534</v>
      </c>
      <c r="O64" s="22">
        <f>SUM(feb!H64+mrt!M64+N64)</f>
        <v>1335</v>
      </c>
    </row>
    <row r="65" spans="1:15" ht="12.75">
      <c r="A65" s="14" t="s">
        <v>77</v>
      </c>
      <c r="B65" s="12">
        <v>60</v>
      </c>
      <c r="C65" s="12">
        <v>77</v>
      </c>
      <c r="D65" s="12"/>
      <c r="E65" s="12"/>
      <c r="F65" s="12"/>
      <c r="G65" s="12">
        <v>65</v>
      </c>
      <c r="H65" s="12"/>
      <c r="I65" s="12">
        <v>54</v>
      </c>
      <c r="J65" s="12">
        <v>84</v>
      </c>
      <c r="K65" s="12">
        <v>58</v>
      </c>
      <c r="L65" s="9">
        <v>5</v>
      </c>
      <c r="M65" s="10">
        <f>SUM(feb!F65+mrt!K65+L65)</f>
        <v>11</v>
      </c>
      <c r="N65" s="18">
        <f t="shared" si="2"/>
        <v>398</v>
      </c>
      <c r="O65" s="22">
        <f>SUM(feb!H65+mrt!M65+N65)</f>
        <v>1123</v>
      </c>
    </row>
    <row r="66" spans="1:15" ht="12.75">
      <c r="A66" s="14" t="s">
        <v>18</v>
      </c>
      <c r="B66" s="12">
        <v>51</v>
      </c>
      <c r="C66" s="12"/>
      <c r="D66" s="12">
        <v>60</v>
      </c>
      <c r="E66" s="12"/>
      <c r="F66" s="12"/>
      <c r="G66" s="12">
        <v>51</v>
      </c>
      <c r="H66" s="12"/>
      <c r="I66" s="12">
        <v>54</v>
      </c>
      <c r="J66" s="12"/>
      <c r="K66" s="12">
        <v>47</v>
      </c>
      <c r="L66" s="9">
        <f t="shared" si="3"/>
        <v>5</v>
      </c>
      <c r="M66" s="10">
        <f>SUM(feb!F66+mrt!K66+L66)</f>
        <v>7</v>
      </c>
      <c r="N66" s="18">
        <f t="shared" si="2"/>
        <v>263</v>
      </c>
      <c r="O66" s="22">
        <f>SUM(feb!H66+mrt!M66+N66)</f>
        <v>375</v>
      </c>
    </row>
    <row r="67" spans="1:15" ht="12.75">
      <c r="A67" s="14" t="s">
        <v>19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9">
        <f t="shared" si="3"/>
        <v>0</v>
      </c>
      <c r="M67" s="10">
        <f>SUM(feb!F67+mrt!K67+L67)</f>
        <v>0</v>
      </c>
      <c r="N67" s="18">
        <f t="shared" si="2"/>
        <v>0</v>
      </c>
      <c r="O67" s="22">
        <f>SUM(feb!H67+mrt!M67+N67)</f>
        <v>0</v>
      </c>
    </row>
    <row r="68" spans="1:15" ht="12.75">
      <c r="A68" s="14" t="s">
        <v>71</v>
      </c>
      <c r="B68" s="12">
        <v>74</v>
      </c>
      <c r="C68" s="12"/>
      <c r="D68" s="12">
        <v>80</v>
      </c>
      <c r="E68" s="12"/>
      <c r="F68" s="12">
        <v>100</v>
      </c>
      <c r="G68" s="12">
        <v>75</v>
      </c>
      <c r="H68" s="12"/>
      <c r="I68" s="12"/>
      <c r="J68" s="12"/>
      <c r="K68" s="12">
        <v>68</v>
      </c>
      <c r="L68" s="9">
        <v>5</v>
      </c>
      <c r="M68" s="10">
        <f>SUM(feb!F68+mrt!K68+L68)</f>
        <v>10</v>
      </c>
      <c r="N68" s="18">
        <f t="shared" si="2"/>
        <v>397</v>
      </c>
      <c r="O68" s="22">
        <f>SUM(feb!H68+mrt!M68+N68)</f>
        <v>839</v>
      </c>
    </row>
    <row r="69" spans="1:15" ht="12.75">
      <c r="A69" s="14" t="s">
        <v>152</v>
      </c>
      <c r="B69" s="12"/>
      <c r="C69" s="12"/>
      <c r="D69" s="12"/>
      <c r="E69" s="12"/>
      <c r="F69" s="12"/>
      <c r="G69" s="12"/>
      <c r="H69" s="12"/>
      <c r="I69" s="12"/>
      <c r="J69" s="12"/>
      <c r="K69" s="12">
        <v>47</v>
      </c>
      <c r="L69" s="9">
        <f>COUNT(B69,D69,E69,G69,I69,K69)</f>
        <v>1</v>
      </c>
      <c r="M69" s="10">
        <f>SUM(feb!F69+mrt!K69+L69)</f>
        <v>1</v>
      </c>
      <c r="N69" s="18">
        <f>SUM(B69:K69)</f>
        <v>47</v>
      </c>
      <c r="O69" s="22">
        <f>SUM(feb!H69+mrt!M69+N69)</f>
        <v>47</v>
      </c>
    </row>
    <row r="70" spans="1:15" ht="12.75">
      <c r="A70" s="14" t="s">
        <v>34</v>
      </c>
      <c r="B70" s="12"/>
      <c r="C70" s="12"/>
      <c r="D70" s="12"/>
      <c r="E70" s="12"/>
      <c r="F70" s="12"/>
      <c r="G70" s="12">
        <v>65</v>
      </c>
      <c r="H70" s="12"/>
      <c r="I70" s="12"/>
      <c r="J70" s="12"/>
      <c r="K70" s="12"/>
      <c r="L70" s="9">
        <f t="shared" si="3"/>
        <v>1</v>
      </c>
      <c r="M70" s="10">
        <f>SUM(feb!F70+mrt!K70+L70)</f>
        <v>2</v>
      </c>
      <c r="N70" s="18">
        <f t="shared" si="2"/>
        <v>65</v>
      </c>
      <c r="O70" s="22">
        <f>SUM(feb!H70+mrt!M70+N70)</f>
        <v>122</v>
      </c>
    </row>
    <row r="71" spans="1:15" ht="12.75">
      <c r="A71" s="14" t="s">
        <v>151</v>
      </c>
      <c r="B71" s="12"/>
      <c r="C71" s="12"/>
      <c r="D71" s="12"/>
      <c r="E71" s="12"/>
      <c r="F71" s="12"/>
      <c r="G71" s="12"/>
      <c r="H71" s="12"/>
      <c r="I71" s="12">
        <v>54</v>
      </c>
      <c r="J71" s="12"/>
      <c r="K71" s="12">
        <v>68</v>
      </c>
      <c r="L71" s="9">
        <f>COUNT(B71,D71,E71,G71,I71,K71)</f>
        <v>2</v>
      </c>
      <c r="M71" s="10">
        <f>SUM(feb!F71+mrt!K71+L71)</f>
        <v>2</v>
      </c>
      <c r="N71" s="18">
        <f>SUM(B71:K71)</f>
        <v>122</v>
      </c>
      <c r="O71" s="22">
        <f>SUM(feb!H71+mrt!M71+N71)</f>
        <v>122</v>
      </c>
    </row>
    <row r="72" spans="1:15" ht="12.75">
      <c r="A72" s="14" t="s">
        <v>147</v>
      </c>
      <c r="B72" s="12"/>
      <c r="C72" s="12"/>
      <c r="D72" s="12"/>
      <c r="E72" s="12"/>
      <c r="F72" s="12"/>
      <c r="G72" s="12"/>
      <c r="H72" s="12"/>
      <c r="I72" s="12"/>
      <c r="J72" s="12"/>
      <c r="K72" s="12">
        <v>47</v>
      </c>
      <c r="L72" s="9">
        <f>COUNT(B72,D72,E72,G72,I72,K72)</f>
        <v>1</v>
      </c>
      <c r="M72" s="10">
        <f>SUM(feb!F72+mrt!K72+L72)</f>
        <v>2</v>
      </c>
      <c r="N72" s="18">
        <f>SUM(B72:K72)</f>
        <v>47</v>
      </c>
      <c r="O72" s="22">
        <f>SUM(feb!H72+mrt!M72+N72)</f>
        <v>104</v>
      </c>
    </row>
    <row r="73" spans="1:15" ht="12.75">
      <c r="A73" s="14" t="s">
        <v>108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9">
        <f t="shared" si="3"/>
        <v>0</v>
      </c>
      <c r="M73" s="10">
        <f>SUM(feb!F73+mrt!K73+L73)</f>
        <v>0</v>
      </c>
      <c r="N73" s="18">
        <f t="shared" si="2"/>
        <v>0</v>
      </c>
      <c r="O73" s="22">
        <f>SUM(feb!H73+mrt!M73+N73)</f>
        <v>0</v>
      </c>
    </row>
    <row r="74" spans="1:15" ht="12.75">
      <c r="A74" s="14" t="s">
        <v>109</v>
      </c>
      <c r="B74" s="12">
        <v>60</v>
      </c>
      <c r="C74" s="12">
        <v>77</v>
      </c>
      <c r="D74" s="12">
        <v>60</v>
      </c>
      <c r="E74" s="12"/>
      <c r="F74" s="12"/>
      <c r="G74" s="12"/>
      <c r="H74" s="12"/>
      <c r="I74" s="12"/>
      <c r="J74" s="12"/>
      <c r="K74" s="12"/>
      <c r="L74" s="9">
        <v>3</v>
      </c>
      <c r="M74" s="10">
        <f>SUM(feb!F74+mrt!K74+L74)</f>
        <v>9</v>
      </c>
      <c r="N74" s="18">
        <f t="shared" si="2"/>
        <v>197</v>
      </c>
      <c r="O74" s="22">
        <f>SUM(feb!H74+mrt!M74+N74)</f>
        <v>679</v>
      </c>
    </row>
    <row r="75" spans="1:15" ht="12.75">
      <c r="A75" s="14" t="s">
        <v>141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9">
        <f t="shared" si="3"/>
        <v>0</v>
      </c>
      <c r="M75" s="10">
        <f>SUM(feb!F75+mrt!K75+L75)</f>
        <v>0</v>
      </c>
      <c r="N75" s="18">
        <f t="shared" si="2"/>
        <v>0</v>
      </c>
      <c r="O75" s="22">
        <f>SUM(feb!H75+mrt!M75+N75)</f>
        <v>0</v>
      </c>
    </row>
    <row r="76" spans="1:15" ht="12.75">
      <c r="A76" s="14" t="s">
        <v>83</v>
      </c>
      <c r="B76" s="12"/>
      <c r="C76" s="12"/>
      <c r="D76" s="12"/>
      <c r="E76" s="12"/>
      <c r="F76" s="12"/>
      <c r="G76" s="12"/>
      <c r="H76" s="12">
        <v>100</v>
      </c>
      <c r="I76" s="12"/>
      <c r="J76" s="12"/>
      <c r="K76" s="12"/>
      <c r="L76" s="9">
        <v>1</v>
      </c>
      <c r="M76" s="10">
        <f>SUM(feb!F76+mrt!K76+L76)</f>
        <v>5</v>
      </c>
      <c r="N76" s="18">
        <f t="shared" si="2"/>
        <v>100</v>
      </c>
      <c r="O76" s="22">
        <f>SUM(feb!H76+mrt!M76+N76)</f>
        <v>797</v>
      </c>
    </row>
    <row r="77" spans="1:15" ht="12.75">
      <c r="A77" s="14" t="s">
        <v>74</v>
      </c>
      <c r="B77" s="12">
        <v>45</v>
      </c>
      <c r="C77" s="12"/>
      <c r="D77" s="12">
        <v>60</v>
      </c>
      <c r="E77" s="12"/>
      <c r="F77" s="12">
        <v>90</v>
      </c>
      <c r="G77" s="12"/>
      <c r="H77" s="12"/>
      <c r="I77" s="12"/>
      <c r="J77" s="12">
        <v>84</v>
      </c>
      <c r="K77" s="12"/>
      <c r="L77" s="9">
        <v>3</v>
      </c>
      <c r="M77" s="10">
        <f>SUM(feb!F77+mrt!K77+L77)</f>
        <v>7</v>
      </c>
      <c r="N77" s="18">
        <f t="shared" si="2"/>
        <v>279</v>
      </c>
      <c r="O77" s="22">
        <f>SUM(feb!H77+mrt!M77+N77)</f>
        <v>887</v>
      </c>
    </row>
    <row r="78" spans="1:15" ht="12.75">
      <c r="A78" s="14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9">
        <f t="shared" si="3"/>
        <v>0</v>
      </c>
      <c r="M78" s="10">
        <f>SUM(feb!F78+mrt!K78+L78)</f>
        <v>0</v>
      </c>
      <c r="N78" s="18">
        <f t="shared" si="2"/>
        <v>0</v>
      </c>
      <c r="O78" s="22">
        <f>SUM(feb!H78+mrt!M78+N78)</f>
        <v>0</v>
      </c>
    </row>
    <row r="79" spans="1:15" ht="12.75">
      <c r="A79" s="14" t="s">
        <v>110</v>
      </c>
      <c r="B79" s="12"/>
      <c r="C79" s="12"/>
      <c r="D79" s="12">
        <v>80</v>
      </c>
      <c r="E79" s="12"/>
      <c r="F79" s="12">
        <v>100</v>
      </c>
      <c r="G79" s="12"/>
      <c r="H79" s="12">
        <v>118</v>
      </c>
      <c r="I79" s="12"/>
      <c r="J79" s="12"/>
      <c r="K79" s="12">
        <v>68</v>
      </c>
      <c r="L79" s="9">
        <v>3</v>
      </c>
      <c r="M79" s="10">
        <f>SUM(feb!F79+mrt!K79+L79)</f>
        <v>5</v>
      </c>
      <c r="N79" s="18">
        <f t="shared" si="2"/>
        <v>366</v>
      </c>
      <c r="O79" s="22">
        <f>SUM(feb!H79+mrt!M79+N79)</f>
        <v>893</v>
      </c>
    </row>
    <row r="80" spans="1:15" ht="12.75">
      <c r="A80" s="14" t="s">
        <v>20</v>
      </c>
      <c r="B80" s="12"/>
      <c r="C80" s="12"/>
      <c r="D80" s="12">
        <v>47</v>
      </c>
      <c r="E80" s="12"/>
      <c r="F80" s="12"/>
      <c r="G80" s="12"/>
      <c r="H80" s="12"/>
      <c r="I80" s="12">
        <v>48</v>
      </c>
      <c r="J80" s="12"/>
      <c r="K80" s="12">
        <v>47</v>
      </c>
      <c r="L80" s="9">
        <f t="shared" si="3"/>
        <v>3</v>
      </c>
      <c r="M80" s="10">
        <f>SUM(feb!F80+mrt!K80+L80)</f>
        <v>8</v>
      </c>
      <c r="N80" s="18">
        <f t="shared" si="2"/>
        <v>142</v>
      </c>
      <c r="O80" s="22">
        <f>SUM(feb!H80+mrt!M80+N80)</f>
        <v>372</v>
      </c>
    </row>
    <row r="81" spans="1:15" ht="12.75">
      <c r="A81" s="14" t="s">
        <v>21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9">
        <f t="shared" si="3"/>
        <v>0</v>
      </c>
      <c r="M81" s="10">
        <f>SUM(feb!F81+mrt!K81+L81)</f>
        <v>6</v>
      </c>
      <c r="N81" s="18">
        <f t="shared" si="2"/>
        <v>0</v>
      </c>
      <c r="O81" s="22">
        <f>SUM(feb!H81+mrt!M81+N81)</f>
        <v>855</v>
      </c>
    </row>
    <row r="82" spans="1:15" ht="12.75">
      <c r="A82" s="14" t="s">
        <v>72</v>
      </c>
      <c r="B82" s="12">
        <v>51</v>
      </c>
      <c r="C82" s="12"/>
      <c r="D82" s="12"/>
      <c r="E82" s="12"/>
      <c r="F82" s="12"/>
      <c r="G82" s="12">
        <v>51</v>
      </c>
      <c r="H82" s="12"/>
      <c r="I82" s="12"/>
      <c r="J82" s="12"/>
      <c r="K82" s="12"/>
      <c r="L82" s="9">
        <f t="shared" si="3"/>
        <v>2</v>
      </c>
      <c r="M82" s="10">
        <f>SUM(feb!F82+mrt!K82+L82)</f>
        <v>5</v>
      </c>
      <c r="N82" s="18">
        <f t="shared" si="2"/>
        <v>102</v>
      </c>
      <c r="O82" s="22">
        <f>SUM(feb!H82+mrt!M82+N82)</f>
        <v>250</v>
      </c>
    </row>
    <row r="83" spans="1:15" ht="12.75">
      <c r="A83" s="14" t="s">
        <v>93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9">
        <f t="shared" si="3"/>
        <v>0</v>
      </c>
      <c r="M83" s="10">
        <f>SUM(feb!F83+mrt!K83+L83)</f>
        <v>1</v>
      </c>
      <c r="N83" s="18">
        <f t="shared" si="2"/>
        <v>0</v>
      </c>
      <c r="O83" s="22">
        <f>SUM(feb!H83+mrt!M83+N83)</f>
        <v>57</v>
      </c>
    </row>
    <row r="84" spans="1:15" ht="12.75">
      <c r="A84" s="14" t="s">
        <v>113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9">
        <f t="shared" si="3"/>
        <v>0</v>
      </c>
      <c r="M84" s="10">
        <f>SUM(feb!F84+mrt!K84+L84)</f>
        <v>1</v>
      </c>
      <c r="N84" s="18">
        <f t="shared" si="2"/>
        <v>0</v>
      </c>
      <c r="O84" s="22">
        <f>SUM(feb!H84+mrt!M84+N84)</f>
        <v>108</v>
      </c>
    </row>
    <row r="85" spans="1:15" ht="12.75">
      <c r="A85" s="14" t="s">
        <v>22</v>
      </c>
      <c r="B85" s="12">
        <v>60</v>
      </c>
      <c r="C85" s="12"/>
      <c r="D85" s="12">
        <v>60</v>
      </c>
      <c r="E85" s="12"/>
      <c r="F85" s="12"/>
      <c r="G85" s="12">
        <v>65</v>
      </c>
      <c r="H85" s="12">
        <v>118</v>
      </c>
      <c r="I85" s="12">
        <v>54</v>
      </c>
      <c r="J85" s="12"/>
      <c r="K85" s="12"/>
      <c r="L85" s="9">
        <v>5</v>
      </c>
      <c r="M85" s="10">
        <f>SUM(feb!F85+mrt!K85+L85)</f>
        <v>9</v>
      </c>
      <c r="N85" s="18">
        <f t="shared" si="2"/>
        <v>357</v>
      </c>
      <c r="O85" s="22">
        <f>SUM(feb!H85+mrt!M85+N85)</f>
        <v>764</v>
      </c>
    </row>
    <row r="86" spans="1:15" ht="12.75">
      <c r="A86" s="14" t="s">
        <v>61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9">
        <f t="shared" si="3"/>
        <v>0</v>
      </c>
      <c r="M86" s="10">
        <f>SUM(feb!F86+mrt!K86+L86)</f>
        <v>1</v>
      </c>
      <c r="N86" s="18">
        <f t="shared" si="2"/>
        <v>0</v>
      </c>
      <c r="O86" s="22">
        <f>SUM(feb!H86+mrt!M86+N86)</f>
        <v>265</v>
      </c>
    </row>
    <row r="87" spans="1:15" ht="12.75">
      <c r="A87" s="14" t="s">
        <v>66</v>
      </c>
      <c r="B87" s="12">
        <v>74</v>
      </c>
      <c r="C87" s="12">
        <v>116</v>
      </c>
      <c r="D87" s="12">
        <v>80</v>
      </c>
      <c r="E87" s="12">
        <v>72</v>
      </c>
      <c r="F87" s="12">
        <v>112</v>
      </c>
      <c r="G87" s="12">
        <v>75</v>
      </c>
      <c r="H87" s="12">
        <v>124</v>
      </c>
      <c r="I87" s="12">
        <v>76</v>
      </c>
      <c r="J87" s="12">
        <v>116</v>
      </c>
      <c r="K87" s="12">
        <v>68</v>
      </c>
      <c r="L87" s="9">
        <f t="shared" si="3"/>
        <v>6</v>
      </c>
      <c r="M87" s="10">
        <f>SUM(feb!F87+mrt!K87+L87)</f>
        <v>12</v>
      </c>
      <c r="N87" s="18">
        <f t="shared" si="2"/>
        <v>913</v>
      </c>
      <c r="O87" s="22">
        <f>SUM(feb!H87+mrt!M87+N87)</f>
        <v>1960</v>
      </c>
    </row>
    <row r="88" spans="1:15" ht="12.75">
      <c r="A88" s="14" t="s">
        <v>153</v>
      </c>
      <c r="B88" s="12"/>
      <c r="C88" s="12"/>
      <c r="D88" s="12"/>
      <c r="E88" s="12"/>
      <c r="F88" s="12"/>
      <c r="G88" s="12"/>
      <c r="H88" s="12"/>
      <c r="I88" s="12"/>
      <c r="J88" s="12"/>
      <c r="K88" s="12">
        <v>56</v>
      </c>
      <c r="L88" s="9">
        <f>COUNT(B88,D88,E88,G88,I88,K88)</f>
        <v>1</v>
      </c>
      <c r="M88" s="10">
        <f>SUM(feb!F88+mrt!K88+L88)</f>
        <v>1</v>
      </c>
      <c r="N88" s="18">
        <f>SUM(B88:K88)</f>
        <v>56</v>
      </c>
      <c r="O88" s="22">
        <f>SUM(feb!H88+mrt!M88+N88)</f>
        <v>56</v>
      </c>
    </row>
    <row r="89" spans="1:15" ht="12.75">
      <c r="A89" s="14" t="s">
        <v>23</v>
      </c>
      <c r="B89" s="12">
        <v>74</v>
      </c>
      <c r="C89" s="12">
        <v>116</v>
      </c>
      <c r="D89" s="12">
        <v>80</v>
      </c>
      <c r="E89" s="12">
        <v>72</v>
      </c>
      <c r="F89" s="12">
        <v>112</v>
      </c>
      <c r="G89" s="12">
        <v>75</v>
      </c>
      <c r="H89" s="12">
        <v>124</v>
      </c>
      <c r="I89" s="12">
        <v>76</v>
      </c>
      <c r="J89" s="12">
        <v>116</v>
      </c>
      <c r="K89" s="12">
        <v>68</v>
      </c>
      <c r="L89" s="9">
        <f t="shared" si="3"/>
        <v>6</v>
      </c>
      <c r="M89" s="10">
        <f>SUM(feb!F89+mrt!K89+L89)</f>
        <v>12</v>
      </c>
      <c r="N89" s="18">
        <f t="shared" si="2"/>
        <v>913</v>
      </c>
      <c r="O89" s="22">
        <f>SUM(feb!H89+mrt!M89+N89)</f>
        <v>1867</v>
      </c>
    </row>
    <row r="90" spans="1:15" ht="12.75">
      <c r="A90" s="14" t="s">
        <v>65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9">
        <f aca="true" t="shared" si="5" ref="L90:L122">COUNT(B90,D90,E90,G90,I90,K90)</f>
        <v>0</v>
      </c>
      <c r="M90" s="10">
        <f>SUM(feb!F90+mrt!K90+L90)</f>
        <v>6</v>
      </c>
      <c r="N90" s="18">
        <f aca="true" t="shared" si="6" ref="N90:N123">SUM(B90:K90)</f>
        <v>0</v>
      </c>
      <c r="O90" s="22">
        <f>SUM(feb!H90+mrt!M90+N90)</f>
        <v>638</v>
      </c>
    </row>
    <row r="91" spans="1:15" ht="12.75">
      <c r="A91" s="14" t="s">
        <v>24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9">
        <f t="shared" si="5"/>
        <v>0</v>
      </c>
      <c r="M91" s="10">
        <f>SUM(feb!F91+mrt!K91+L91)</f>
        <v>0</v>
      </c>
      <c r="N91" s="18">
        <f t="shared" si="6"/>
        <v>0</v>
      </c>
      <c r="O91" s="22">
        <f>SUM(feb!H91+mrt!M91+N91)</f>
        <v>0</v>
      </c>
    </row>
    <row r="92" spans="1:15" ht="12.75">
      <c r="A92" s="14" t="s">
        <v>80</v>
      </c>
      <c r="B92" s="12"/>
      <c r="C92" s="12"/>
      <c r="D92" s="12">
        <v>80</v>
      </c>
      <c r="E92" s="12"/>
      <c r="F92" s="12">
        <v>112</v>
      </c>
      <c r="G92" s="12">
        <v>75</v>
      </c>
      <c r="H92" s="12">
        <v>124</v>
      </c>
      <c r="I92" s="12"/>
      <c r="J92" s="12">
        <v>116</v>
      </c>
      <c r="K92" s="12">
        <v>68</v>
      </c>
      <c r="L92" s="9">
        <v>4</v>
      </c>
      <c r="M92" s="10">
        <f>SUM(feb!F92+mrt!K92+L92)</f>
        <v>9</v>
      </c>
      <c r="N92" s="18">
        <f t="shared" si="6"/>
        <v>575</v>
      </c>
      <c r="O92" s="22">
        <f>SUM(feb!H92+mrt!M92+N92)</f>
        <v>1343</v>
      </c>
    </row>
    <row r="93" spans="1:15" ht="12.75">
      <c r="A93" s="14" t="s">
        <v>81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9">
        <f t="shared" si="5"/>
        <v>0</v>
      </c>
      <c r="M93" s="10">
        <f>SUM(feb!F93+mrt!K93+L93)</f>
        <v>2</v>
      </c>
      <c r="N93" s="18">
        <f t="shared" si="6"/>
        <v>0</v>
      </c>
      <c r="O93" s="22">
        <f>SUM(feb!H93+mrt!M93+N93)</f>
        <v>120</v>
      </c>
    </row>
    <row r="94" spans="1:15" ht="12.75">
      <c r="A94" s="14" t="s">
        <v>25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9">
        <f t="shared" si="5"/>
        <v>0</v>
      </c>
      <c r="M94" s="10">
        <f>SUM(feb!F94+mrt!K94+L94)</f>
        <v>1</v>
      </c>
      <c r="N94" s="18">
        <f t="shared" si="6"/>
        <v>0</v>
      </c>
      <c r="O94" s="22">
        <f>SUM(feb!H94+mrt!M94+N94)</f>
        <v>51</v>
      </c>
    </row>
    <row r="95" spans="1:15" ht="12.75">
      <c r="A95" s="14" t="s">
        <v>138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9">
        <f t="shared" si="5"/>
        <v>0</v>
      </c>
      <c r="M95" s="10">
        <f>SUM(feb!F95+mrt!K95+L95)</f>
        <v>1</v>
      </c>
      <c r="N95" s="18">
        <f t="shared" si="6"/>
        <v>0</v>
      </c>
      <c r="O95" s="22">
        <f>SUM(feb!H95+mrt!M95+N95)</f>
        <v>70</v>
      </c>
    </row>
    <row r="96" spans="1:15" ht="12.75">
      <c r="A96" s="14" t="s">
        <v>26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9">
        <f t="shared" si="5"/>
        <v>0</v>
      </c>
      <c r="M96" s="10">
        <f>SUM(feb!F96+mrt!K96+L96)</f>
        <v>0</v>
      </c>
      <c r="N96" s="18">
        <f t="shared" si="6"/>
        <v>0</v>
      </c>
      <c r="O96" s="22">
        <f>SUM(feb!H96+mrt!M96+N96)</f>
        <v>0</v>
      </c>
    </row>
    <row r="97" spans="1:15" ht="12.75">
      <c r="A97" s="14" t="s">
        <v>27</v>
      </c>
      <c r="B97" s="12">
        <v>74</v>
      </c>
      <c r="C97" s="12"/>
      <c r="D97" s="12">
        <v>80</v>
      </c>
      <c r="E97" s="12"/>
      <c r="F97" s="12">
        <v>112</v>
      </c>
      <c r="G97" s="12">
        <v>75</v>
      </c>
      <c r="H97" s="12">
        <v>124</v>
      </c>
      <c r="I97" s="12">
        <v>76</v>
      </c>
      <c r="J97" s="12">
        <v>131</v>
      </c>
      <c r="K97" s="12">
        <v>68</v>
      </c>
      <c r="L97" s="9">
        <v>6</v>
      </c>
      <c r="M97" s="10">
        <f>SUM(feb!F97+mrt!K97+L97)</f>
        <v>12</v>
      </c>
      <c r="N97" s="18">
        <f t="shared" si="6"/>
        <v>740</v>
      </c>
      <c r="O97" s="22">
        <f>SUM(feb!H97+mrt!M97+N97)</f>
        <v>1709</v>
      </c>
    </row>
    <row r="98" spans="1:15" ht="12.75">
      <c r="A98" s="14" t="s">
        <v>28</v>
      </c>
      <c r="B98" s="12">
        <v>74</v>
      </c>
      <c r="C98" s="12"/>
      <c r="D98" s="12">
        <v>80</v>
      </c>
      <c r="E98" s="12">
        <v>72</v>
      </c>
      <c r="F98" s="12"/>
      <c r="G98" s="12">
        <v>75</v>
      </c>
      <c r="H98" s="12"/>
      <c r="I98" s="12">
        <v>76</v>
      </c>
      <c r="J98" s="12"/>
      <c r="K98" s="12">
        <v>68</v>
      </c>
      <c r="L98" s="9">
        <f t="shared" si="5"/>
        <v>6</v>
      </c>
      <c r="M98" s="10">
        <f>SUM(feb!F98+mrt!K98+L98)</f>
        <v>11</v>
      </c>
      <c r="N98" s="18">
        <f t="shared" si="6"/>
        <v>445</v>
      </c>
      <c r="O98" s="22">
        <f>SUM(feb!H98+mrt!M98+N98)</f>
        <v>772</v>
      </c>
    </row>
    <row r="99" spans="1:15" ht="12.75">
      <c r="A99" s="14" t="s">
        <v>139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9">
        <f t="shared" si="5"/>
        <v>0</v>
      </c>
      <c r="M99" s="10">
        <f>SUM(feb!F99+mrt!K99+L99)</f>
        <v>0</v>
      </c>
      <c r="N99" s="18">
        <f t="shared" si="6"/>
        <v>0</v>
      </c>
      <c r="O99" s="22">
        <f>SUM(feb!H99+mrt!M99+N99)</f>
        <v>0</v>
      </c>
    </row>
    <row r="100" spans="1:15" ht="12.75">
      <c r="A100" s="14" t="s">
        <v>116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9">
        <f t="shared" si="5"/>
        <v>0</v>
      </c>
      <c r="M100" s="10">
        <f>SUM(feb!F100+mrt!K100+L100)</f>
        <v>0</v>
      </c>
      <c r="N100" s="18">
        <f t="shared" si="6"/>
        <v>0</v>
      </c>
      <c r="O100" s="22">
        <f>SUM(feb!H100+mrt!M100+N100)</f>
        <v>0</v>
      </c>
    </row>
    <row r="101" spans="1:15" ht="12.75">
      <c r="A101" s="14" t="s">
        <v>85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9">
        <f t="shared" si="5"/>
        <v>0</v>
      </c>
      <c r="M101" s="10">
        <f>SUM(feb!F101+mrt!K101+L101)</f>
        <v>0</v>
      </c>
      <c r="N101" s="18">
        <f t="shared" si="6"/>
        <v>0</v>
      </c>
      <c r="O101" s="22">
        <f>SUM(feb!H101+mrt!M101+N101)</f>
        <v>0</v>
      </c>
    </row>
    <row r="102" spans="1:15" ht="12.75">
      <c r="A102" s="14" t="s">
        <v>29</v>
      </c>
      <c r="B102" s="12">
        <v>74</v>
      </c>
      <c r="C102" s="12"/>
      <c r="D102" s="12"/>
      <c r="E102" s="12">
        <v>63</v>
      </c>
      <c r="F102" s="12"/>
      <c r="G102" s="12">
        <v>75</v>
      </c>
      <c r="H102" s="12">
        <v>118</v>
      </c>
      <c r="I102" s="12">
        <v>76</v>
      </c>
      <c r="J102" s="12">
        <v>131</v>
      </c>
      <c r="K102" s="12">
        <v>68</v>
      </c>
      <c r="L102" s="9">
        <v>6</v>
      </c>
      <c r="M102" s="10">
        <f>SUM(feb!F102+mrt!K102+L102)</f>
        <v>12</v>
      </c>
      <c r="N102" s="18">
        <f t="shared" si="6"/>
        <v>605</v>
      </c>
      <c r="O102" s="22">
        <f>SUM(feb!H102+mrt!M102+N102)</f>
        <v>1205</v>
      </c>
    </row>
    <row r="103" spans="1:15" ht="12.75">
      <c r="A103" s="14" t="s">
        <v>122</v>
      </c>
      <c r="B103" s="12">
        <v>60</v>
      </c>
      <c r="C103" s="12"/>
      <c r="D103" s="12">
        <v>60</v>
      </c>
      <c r="E103" s="12"/>
      <c r="F103" s="12"/>
      <c r="G103" s="12">
        <v>65</v>
      </c>
      <c r="H103" s="12"/>
      <c r="I103" s="12"/>
      <c r="J103" s="12"/>
      <c r="K103" s="12">
        <v>58</v>
      </c>
      <c r="L103" s="9">
        <f t="shared" si="5"/>
        <v>4</v>
      </c>
      <c r="M103" s="10">
        <f>SUM(feb!F103+mrt!K103+L103)</f>
        <v>8</v>
      </c>
      <c r="N103" s="18">
        <f t="shared" si="6"/>
        <v>243</v>
      </c>
      <c r="O103" s="22">
        <f>SUM(feb!H103+mrt!M103+N103)</f>
        <v>634</v>
      </c>
    </row>
    <row r="104" spans="1:15" ht="12.75">
      <c r="A104" s="14" t="s">
        <v>30</v>
      </c>
      <c r="B104" s="12">
        <v>60</v>
      </c>
      <c r="C104" s="12"/>
      <c r="D104" s="12">
        <v>60</v>
      </c>
      <c r="E104" s="12"/>
      <c r="F104" s="12">
        <v>90</v>
      </c>
      <c r="G104" s="12">
        <v>65</v>
      </c>
      <c r="H104" s="12">
        <v>70</v>
      </c>
      <c r="I104" s="12">
        <v>54</v>
      </c>
      <c r="J104" s="12"/>
      <c r="K104" s="12">
        <v>58</v>
      </c>
      <c r="L104" s="9">
        <v>6</v>
      </c>
      <c r="M104" s="10">
        <f>SUM(feb!F104+mrt!K104+L104)</f>
        <v>12</v>
      </c>
      <c r="N104" s="18">
        <f t="shared" si="6"/>
        <v>457</v>
      </c>
      <c r="O104" s="22">
        <f>SUM(feb!H104+mrt!M104+N104)</f>
        <v>1033</v>
      </c>
    </row>
    <row r="105" spans="1:15" ht="12.75">
      <c r="A105" s="14" t="s">
        <v>99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9">
        <f t="shared" si="5"/>
        <v>0</v>
      </c>
      <c r="M105" s="10">
        <f>SUM(feb!F105+mrt!K105+L105)</f>
        <v>0</v>
      </c>
      <c r="N105" s="18">
        <f t="shared" si="6"/>
        <v>0</v>
      </c>
      <c r="O105" s="22">
        <f>SUM(feb!H105+mrt!M105+N105)</f>
        <v>0</v>
      </c>
    </row>
    <row r="106" spans="1:15" ht="12.75">
      <c r="A106" s="14" t="s">
        <v>37</v>
      </c>
      <c r="B106" s="12">
        <v>60</v>
      </c>
      <c r="C106" s="12"/>
      <c r="D106" s="12">
        <v>60</v>
      </c>
      <c r="E106" s="12"/>
      <c r="F106" s="12"/>
      <c r="G106" s="12"/>
      <c r="H106" s="12">
        <v>70</v>
      </c>
      <c r="I106" s="12">
        <v>54</v>
      </c>
      <c r="J106" s="12">
        <v>84</v>
      </c>
      <c r="K106" s="12"/>
      <c r="L106" s="9">
        <v>4</v>
      </c>
      <c r="M106" s="10">
        <f>SUM(feb!F106+mrt!K106+L106)</f>
        <v>9</v>
      </c>
      <c r="N106" s="18">
        <f t="shared" si="6"/>
        <v>328</v>
      </c>
      <c r="O106" s="22">
        <f>SUM(feb!H106+mrt!M106+N106)</f>
        <v>748</v>
      </c>
    </row>
    <row r="107" spans="1:15" ht="12.75">
      <c r="A107" s="14" t="s">
        <v>59</v>
      </c>
      <c r="B107" s="12">
        <v>74</v>
      </c>
      <c r="C107" s="12"/>
      <c r="D107" s="12">
        <v>80</v>
      </c>
      <c r="E107" s="12">
        <v>63</v>
      </c>
      <c r="F107" s="12">
        <v>100</v>
      </c>
      <c r="G107" s="12">
        <v>65</v>
      </c>
      <c r="H107" s="12">
        <v>118</v>
      </c>
      <c r="I107" s="12">
        <v>76</v>
      </c>
      <c r="J107" s="12">
        <v>131</v>
      </c>
      <c r="K107" s="12">
        <v>58</v>
      </c>
      <c r="L107" s="9">
        <f t="shared" si="5"/>
        <v>6</v>
      </c>
      <c r="M107" s="10">
        <f>SUM(feb!F107+mrt!K107+L107)</f>
        <v>12</v>
      </c>
      <c r="N107" s="18">
        <f t="shared" si="6"/>
        <v>765</v>
      </c>
      <c r="O107" s="22">
        <f>SUM(feb!H107+mrt!M107+N107)</f>
        <v>1788</v>
      </c>
    </row>
    <row r="108" spans="1:15" ht="12.75">
      <c r="A108" s="14" t="s">
        <v>87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9">
        <f t="shared" si="5"/>
        <v>0</v>
      </c>
      <c r="M108" s="10">
        <f>SUM(feb!F108+mrt!K108+L108)</f>
        <v>1</v>
      </c>
      <c r="N108" s="18">
        <f t="shared" si="6"/>
        <v>0</v>
      </c>
      <c r="O108" s="22">
        <f>SUM(feb!H108+mrt!M108+N108)</f>
        <v>57</v>
      </c>
    </row>
    <row r="109" spans="1:15" ht="12.75">
      <c r="A109" s="14" t="s">
        <v>70</v>
      </c>
      <c r="B109" s="12">
        <v>60</v>
      </c>
      <c r="C109" s="12"/>
      <c r="D109" s="12"/>
      <c r="E109" s="12"/>
      <c r="F109" s="12"/>
      <c r="G109" s="12">
        <v>65</v>
      </c>
      <c r="H109" s="12">
        <v>118</v>
      </c>
      <c r="I109" s="12">
        <v>54</v>
      </c>
      <c r="J109" s="12"/>
      <c r="K109" s="12">
        <v>58</v>
      </c>
      <c r="L109" s="9">
        <v>5</v>
      </c>
      <c r="M109" s="10">
        <f>SUM(feb!F109+mrt!K109+L109)</f>
        <v>11</v>
      </c>
      <c r="N109" s="18">
        <f t="shared" si="6"/>
        <v>355</v>
      </c>
      <c r="O109" s="22">
        <f>SUM(feb!H109+mrt!M109+N109)</f>
        <v>704</v>
      </c>
    </row>
    <row r="110" spans="1:15" ht="12.75">
      <c r="A110" s="14" t="s">
        <v>96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v>68</v>
      </c>
      <c r="L110" s="9">
        <f t="shared" si="5"/>
        <v>1</v>
      </c>
      <c r="M110" s="10">
        <f>SUM(feb!F110+mrt!K110+L110)</f>
        <v>3</v>
      </c>
      <c r="N110" s="18">
        <f t="shared" si="6"/>
        <v>68</v>
      </c>
      <c r="O110" s="22">
        <f>SUM(feb!H110+mrt!M110+N110)</f>
        <v>164</v>
      </c>
    </row>
    <row r="111" spans="1:15" ht="12.75">
      <c r="A111" s="14" t="s">
        <v>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9">
        <f t="shared" si="5"/>
        <v>0</v>
      </c>
      <c r="M111" s="10">
        <f>SUM(feb!F111+mrt!K111+L111)</f>
        <v>0</v>
      </c>
      <c r="N111" s="18">
        <f t="shared" si="6"/>
        <v>0</v>
      </c>
      <c r="O111" s="22">
        <f>SUM(feb!H111+mrt!M111+N111)</f>
        <v>0</v>
      </c>
    </row>
    <row r="112" spans="1:15" ht="12.75">
      <c r="A112" s="14" t="s">
        <v>117</v>
      </c>
      <c r="B112" s="12"/>
      <c r="C112" s="12">
        <v>116</v>
      </c>
      <c r="D112" s="12"/>
      <c r="E112" s="12"/>
      <c r="F112" s="12">
        <v>112</v>
      </c>
      <c r="G112" s="12"/>
      <c r="H112" s="12">
        <v>124</v>
      </c>
      <c r="I112" s="12"/>
      <c r="J112" s="12"/>
      <c r="K112" s="12"/>
      <c r="L112" s="9">
        <v>1</v>
      </c>
      <c r="M112" s="10">
        <f>SUM(feb!F112+mrt!K112+L112)</f>
        <v>3</v>
      </c>
      <c r="N112" s="18">
        <f aca="true" t="shared" si="7" ref="N112:N119">SUM(B112:K112)</f>
        <v>352</v>
      </c>
      <c r="O112" s="22">
        <f>SUM(feb!H112+mrt!M112+N112)</f>
        <v>999</v>
      </c>
    </row>
    <row r="113" spans="1:15" ht="12.75">
      <c r="A113" s="14" t="s">
        <v>92</v>
      </c>
      <c r="B113" s="12"/>
      <c r="C113" s="12">
        <v>77</v>
      </c>
      <c r="D113" s="12"/>
      <c r="E113" s="12"/>
      <c r="F113" s="12">
        <v>100</v>
      </c>
      <c r="G113" s="12"/>
      <c r="H113" s="12"/>
      <c r="I113" s="12"/>
      <c r="J113" s="12"/>
      <c r="K113" s="12"/>
      <c r="L113" s="9">
        <v>1</v>
      </c>
      <c r="M113" s="10">
        <f>SUM(feb!F113+mrt!K113+L113)</f>
        <v>3</v>
      </c>
      <c r="N113" s="18">
        <f t="shared" si="7"/>
        <v>177</v>
      </c>
      <c r="O113" s="22">
        <f>SUM(feb!H113+mrt!M113+N113)</f>
        <v>692</v>
      </c>
    </row>
    <row r="114" spans="1:15" ht="12.75">
      <c r="A114" s="14" t="s">
        <v>145</v>
      </c>
      <c r="B114" s="12"/>
      <c r="C114" s="12"/>
      <c r="D114" s="12"/>
      <c r="E114" s="12"/>
      <c r="F114" s="12"/>
      <c r="G114" s="12"/>
      <c r="H114" s="12">
        <v>124</v>
      </c>
      <c r="I114" s="12"/>
      <c r="J114" s="12"/>
      <c r="K114" s="12"/>
      <c r="L114" s="9">
        <v>1</v>
      </c>
      <c r="M114" s="10">
        <f>SUM(feb!F114+mrt!K114+L114)</f>
        <v>2</v>
      </c>
      <c r="N114" s="18">
        <f t="shared" si="7"/>
        <v>124</v>
      </c>
      <c r="O114" s="22">
        <f>SUM(feb!H114+mrt!M114+N114)</f>
        <v>232</v>
      </c>
    </row>
    <row r="115" spans="1:15" ht="12.75">
      <c r="A115" s="14" t="s">
        <v>143</v>
      </c>
      <c r="B115" s="12"/>
      <c r="C115" s="12"/>
      <c r="D115" s="12"/>
      <c r="E115" s="12"/>
      <c r="F115" s="12"/>
      <c r="G115" s="12">
        <v>75</v>
      </c>
      <c r="H115" s="12"/>
      <c r="I115" s="12"/>
      <c r="J115" s="12"/>
      <c r="K115" s="12"/>
      <c r="L115" s="9">
        <f>COUNT(B115,D115,E115,G115,I115,K115)</f>
        <v>1</v>
      </c>
      <c r="M115" s="10">
        <f>SUM(feb!F115+mrt!K115+L115)</f>
        <v>5</v>
      </c>
      <c r="N115" s="18">
        <f t="shared" si="7"/>
        <v>75</v>
      </c>
      <c r="O115" s="22">
        <f>SUM(feb!H115+mrt!M115+N115)</f>
        <v>350</v>
      </c>
    </row>
    <row r="116" spans="1:15" ht="12.75">
      <c r="A116" s="14" t="s">
        <v>114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9">
        <f>COUNT(B116,D116,E116,G116,I116,K116)</f>
        <v>0</v>
      </c>
      <c r="M116" s="10">
        <f>SUM(feb!F116+mrt!K116+L116)</f>
        <v>0</v>
      </c>
      <c r="N116" s="18">
        <f t="shared" si="7"/>
        <v>0</v>
      </c>
      <c r="O116" s="22">
        <f>SUM(feb!H116+mrt!M116+N116)</f>
        <v>0</v>
      </c>
    </row>
    <row r="117" spans="1:15" ht="12.75">
      <c r="A117" s="14" t="s">
        <v>124</v>
      </c>
      <c r="B117" s="12"/>
      <c r="C117" s="12"/>
      <c r="D117" s="12">
        <v>80</v>
      </c>
      <c r="E117" s="12"/>
      <c r="F117" s="12"/>
      <c r="G117" s="12"/>
      <c r="H117" s="12"/>
      <c r="I117" s="12"/>
      <c r="J117" s="12"/>
      <c r="K117" s="12">
        <v>58</v>
      </c>
      <c r="L117" s="9">
        <f>COUNT(B117,D117,E117,G117,I117,K117)</f>
        <v>2</v>
      </c>
      <c r="M117" s="10">
        <f>SUM(feb!F117+mrt!K117+L117)</f>
        <v>7</v>
      </c>
      <c r="N117" s="18">
        <f t="shared" si="7"/>
        <v>138</v>
      </c>
      <c r="O117" s="22">
        <f>SUM(feb!H117+mrt!M117+N117)</f>
        <v>416</v>
      </c>
    </row>
    <row r="118" spans="1:15" ht="12.75">
      <c r="A118" s="14" t="s">
        <v>148</v>
      </c>
      <c r="B118" s="12">
        <v>74</v>
      </c>
      <c r="C118" s="12">
        <v>116</v>
      </c>
      <c r="D118" s="12"/>
      <c r="E118" s="12"/>
      <c r="F118" s="12"/>
      <c r="G118" s="12"/>
      <c r="H118" s="12"/>
      <c r="I118" s="12">
        <v>76</v>
      </c>
      <c r="J118" s="12"/>
      <c r="K118" s="12">
        <v>68</v>
      </c>
      <c r="L118" s="9">
        <v>4</v>
      </c>
      <c r="M118" s="10">
        <f>SUM(feb!F118+mrt!K118+L118)</f>
        <v>4</v>
      </c>
      <c r="N118" s="18">
        <f t="shared" si="7"/>
        <v>334</v>
      </c>
      <c r="O118" s="22">
        <f>SUM(feb!H118+mrt!M118+N118)</f>
        <v>334</v>
      </c>
    </row>
    <row r="119" spans="1:15" ht="12.75">
      <c r="A119" s="14" t="s">
        <v>69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9">
        <f>COUNT(B119,D119,E119,G119,I119,K119)</f>
        <v>0</v>
      </c>
      <c r="M119" s="10">
        <f>SUM(feb!F119+mrt!K119+L119)</f>
        <v>1</v>
      </c>
      <c r="N119" s="18">
        <f t="shared" si="7"/>
        <v>0</v>
      </c>
      <c r="O119" s="22">
        <f>SUM(feb!H119+mrt!M119+N119)</f>
        <v>114</v>
      </c>
    </row>
    <row r="120" spans="1:15" ht="12.75">
      <c r="A120" s="26" t="s">
        <v>95</v>
      </c>
      <c r="B120" s="27"/>
      <c r="C120" s="27"/>
      <c r="D120" s="27"/>
      <c r="E120" s="27"/>
      <c r="F120" s="27">
        <v>90</v>
      </c>
      <c r="G120" s="27"/>
      <c r="H120" s="27">
        <v>100</v>
      </c>
      <c r="I120" s="27"/>
      <c r="J120" s="27">
        <v>84</v>
      </c>
      <c r="K120" s="27"/>
      <c r="L120" s="9">
        <v>1</v>
      </c>
      <c r="M120" s="10">
        <f>SUM(feb!F120+mrt!K120+L120)</f>
        <v>3</v>
      </c>
      <c r="N120" s="18">
        <f t="shared" si="6"/>
        <v>274</v>
      </c>
      <c r="O120" s="22">
        <f>SUM(feb!H120+mrt!M120+N120)</f>
        <v>818</v>
      </c>
    </row>
    <row r="121" spans="1:15" ht="12.75">
      <c r="A121" s="39" t="s">
        <v>118</v>
      </c>
      <c r="B121" s="27"/>
      <c r="C121" s="27"/>
      <c r="D121" s="27">
        <v>80</v>
      </c>
      <c r="E121" s="27"/>
      <c r="F121" s="27"/>
      <c r="G121" s="27"/>
      <c r="H121" s="27"/>
      <c r="I121" s="27">
        <v>76</v>
      </c>
      <c r="J121" s="27"/>
      <c r="K121" s="27">
        <v>68</v>
      </c>
      <c r="L121" s="9">
        <f t="shared" si="5"/>
        <v>3</v>
      </c>
      <c r="M121" s="10">
        <f>SUM(feb!F121+mrt!K121+L121)</f>
        <v>7</v>
      </c>
      <c r="N121" s="18">
        <f t="shared" si="6"/>
        <v>224</v>
      </c>
      <c r="O121" s="22">
        <f>SUM(feb!H121+mrt!M121+N121)</f>
        <v>483</v>
      </c>
    </row>
    <row r="122" spans="1:15" ht="12.75">
      <c r="A122" s="26" t="s">
        <v>115</v>
      </c>
      <c r="B122" s="27">
        <v>51</v>
      </c>
      <c r="C122" s="27"/>
      <c r="D122" s="27">
        <v>47</v>
      </c>
      <c r="E122" s="27"/>
      <c r="F122" s="27"/>
      <c r="G122" s="27">
        <v>51</v>
      </c>
      <c r="H122" s="27"/>
      <c r="I122" s="27">
        <v>48</v>
      </c>
      <c r="J122" s="27"/>
      <c r="K122" s="27">
        <v>47</v>
      </c>
      <c r="L122" s="9">
        <f t="shared" si="5"/>
        <v>5</v>
      </c>
      <c r="M122" s="10">
        <f>SUM(feb!F122+mrt!K122+L122)</f>
        <v>6</v>
      </c>
      <c r="N122" s="18">
        <f t="shared" si="6"/>
        <v>244</v>
      </c>
      <c r="O122" s="22">
        <f>SUM(feb!H122+mrt!M122+N122)</f>
        <v>287</v>
      </c>
    </row>
    <row r="123" spans="1:15" ht="12.75">
      <c r="A123" s="26" t="s">
        <v>31</v>
      </c>
      <c r="B123" s="27"/>
      <c r="C123" s="27"/>
      <c r="D123" s="27">
        <v>60</v>
      </c>
      <c r="E123" s="27"/>
      <c r="F123" s="27">
        <v>100</v>
      </c>
      <c r="G123" s="27"/>
      <c r="H123" s="27">
        <v>100</v>
      </c>
      <c r="I123" s="27"/>
      <c r="J123" s="27"/>
      <c r="K123" s="27">
        <v>58</v>
      </c>
      <c r="L123" s="9">
        <v>3</v>
      </c>
      <c r="M123" s="10">
        <f>SUM(feb!F123+mrt!K123+L123)</f>
        <v>8</v>
      </c>
      <c r="N123" s="18">
        <f t="shared" si="6"/>
        <v>318</v>
      </c>
      <c r="O123" s="22">
        <f>SUM(feb!H123+mrt!M123+N123)</f>
        <v>749</v>
      </c>
    </row>
    <row r="124" spans="1:15" ht="12.75">
      <c r="A124" s="26" t="s">
        <v>142</v>
      </c>
      <c r="B124" s="27"/>
      <c r="C124" s="27"/>
      <c r="D124" s="27"/>
      <c r="E124" s="27"/>
      <c r="F124" s="27">
        <v>100</v>
      </c>
      <c r="G124" s="27"/>
      <c r="H124" s="27"/>
      <c r="I124" s="27"/>
      <c r="J124" s="27"/>
      <c r="K124" s="27"/>
      <c r="L124" s="9">
        <f>COUNT(B124,D124,E124,G124,I124,K124)</f>
        <v>0</v>
      </c>
      <c r="M124" s="10">
        <f>SUM(feb!F124+mrt!K124+L124)</f>
        <v>2</v>
      </c>
      <c r="N124" s="18">
        <f>SUM(B124:K124)</f>
        <v>100</v>
      </c>
      <c r="O124" s="22">
        <f>SUM(feb!H124+mrt!M124+N124)</f>
        <v>446</v>
      </c>
    </row>
    <row r="125" spans="1:15" ht="13.5" thickBot="1">
      <c r="A125" s="15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25">
        <f>COUNT(B125,D125,E125,G125,I125,K125)</f>
        <v>0</v>
      </c>
      <c r="M125" s="28">
        <f>SUM(feb!F125+mrt!K125+L125)</f>
        <v>0</v>
      </c>
      <c r="N125" s="29">
        <f>SUM(B125:K125)</f>
        <v>0</v>
      </c>
      <c r="O125" s="30">
        <f>SUM(feb!H125+mrt!M125+N125)</f>
        <v>0</v>
      </c>
    </row>
  </sheetData>
  <sheetProtection/>
  <mergeCells count="4">
    <mergeCell ref="N2:N3"/>
    <mergeCell ref="O2:O3"/>
    <mergeCell ref="L2:L3"/>
    <mergeCell ref="M2:M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16.421875" style="6" customWidth="1"/>
    <col min="2" max="4" width="4.00390625" style="6" customWidth="1"/>
    <col min="5" max="5" width="4.140625" style="6" customWidth="1"/>
    <col min="6" max="6" width="4.00390625" style="6" customWidth="1"/>
    <col min="7" max="12" width="3.8515625" style="6" customWidth="1"/>
    <col min="13" max="16" width="5.7109375" style="6" customWidth="1"/>
    <col min="17" max="16384" width="9.140625" style="6" customWidth="1"/>
  </cols>
  <sheetData>
    <row r="1" spans="1:16" ht="27.75" customHeight="1" thickBot="1">
      <c r="A1" s="51" t="s">
        <v>130</v>
      </c>
      <c r="P1" s="52" t="s">
        <v>40</v>
      </c>
    </row>
    <row r="2" spans="1:16" s="8" customFormat="1" ht="57" customHeight="1">
      <c r="A2" s="20"/>
      <c r="B2" s="19" t="s">
        <v>5</v>
      </c>
      <c r="C2" s="19" t="s">
        <v>2</v>
      </c>
      <c r="D2" s="19" t="s">
        <v>3</v>
      </c>
      <c r="E2" s="19" t="s">
        <v>2</v>
      </c>
      <c r="F2" s="19" t="s">
        <v>3</v>
      </c>
      <c r="G2" s="19" t="s">
        <v>1</v>
      </c>
      <c r="H2" s="19" t="s">
        <v>2</v>
      </c>
      <c r="I2" s="19" t="s">
        <v>3</v>
      </c>
      <c r="J2" s="19" t="s">
        <v>2</v>
      </c>
      <c r="K2" s="19" t="s">
        <v>3</v>
      </c>
      <c r="L2" s="19" t="s">
        <v>4</v>
      </c>
      <c r="M2" s="73" t="s">
        <v>43</v>
      </c>
      <c r="N2" s="71" t="s">
        <v>44</v>
      </c>
      <c r="O2" s="65" t="s">
        <v>45</v>
      </c>
      <c r="P2" s="67" t="s">
        <v>46</v>
      </c>
    </row>
    <row r="3" spans="1:16" ht="18" customHeight="1" thickBot="1">
      <c r="A3" s="21"/>
      <c r="B3" s="5">
        <v>1</v>
      </c>
      <c r="C3" s="5">
        <v>5</v>
      </c>
      <c r="D3" s="5">
        <v>6</v>
      </c>
      <c r="E3" s="5">
        <v>12</v>
      </c>
      <c r="F3" s="5">
        <v>13</v>
      </c>
      <c r="G3" s="5">
        <v>17</v>
      </c>
      <c r="H3" s="5">
        <v>19</v>
      </c>
      <c r="I3" s="5">
        <v>20</v>
      </c>
      <c r="J3" s="5">
        <v>26</v>
      </c>
      <c r="K3" s="5">
        <v>27</v>
      </c>
      <c r="L3" s="5">
        <v>28</v>
      </c>
      <c r="M3" s="74"/>
      <c r="N3" s="72"/>
      <c r="O3" s="66"/>
      <c r="P3" s="68"/>
    </row>
    <row r="4" spans="1:16" ht="12.75">
      <c r="A4" s="14" t="s">
        <v>146</v>
      </c>
      <c r="B4" s="12"/>
      <c r="C4" s="12"/>
      <c r="D4" s="12">
        <v>60</v>
      </c>
      <c r="E4" s="12"/>
      <c r="F4" s="12"/>
      <c r="G4" s="12"/>
      <c r="H4" s="12"/>
      <c r="I4" s="12"/>
      <c r="J4" s="12"/>
      <c r="K4" s="12"/>
      <c r="L4" s="12"/>
      <c r="M4" s="9">
        <f>COUNT(B4,D4,F4,G4,I4,K4,L4)</f>
        <v>1</v>
      </c>
      <c r="N4" s="10">
        <f>SUM(feb!F4+mrt!K4+apr!L4+M4)</f>
        <v>4</v>
      </c>
      <c r="O4" s="18">
        <f>SUM(B4:L4)</f>
        <v>60</v>
      </c>
      <c r="P4" s="22">
        <f>SUM(feb!H4+mrt!M4+apr!N4+O4)</f>
        <v>600</v>
      </c>
    </row>
    <row r="5" spans="1:16" ht="12.75">
      <c r="A5" s="14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>
        <f aca="true" t="shared" si="0" ref="M5:M69">COUNT(B5,D5,F5,G5,I5,K5,L5)</f>
        <v>0</v>
      </c>
      <c r="N5" s="10">
        <f>SUM(feb!F5+mrt!K5+apr!L5+M5)</f>
        <v>2</v>
      </c>
      <c r="O5" s="18">
        <f>SUM(B5:L5)</f>
        <v>0</v>
      </c>
      <c r="P5" s="22">
        <f>SUM(feb!H5+mrt!M5+apr!N5+O5)</f>
        <v>434</v>
      </c>
    </row>
    <row r="6" spans="1:16" ht="12.75">
      <c r="A6" s="14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>
        <v>86</v>
      </c>
      <c r="L6" s="12"/>
      <c r="M6" s="9">
        <f t="shared" si="0"/>
        <v>1</v>
      </c>
      <c r="N6" s="10">
        <f>SUM(feb!F6+mrt!K6+apr!L6+M6)</f>
        <v>6</v>
      </c>
      <c r="O6" s="18">
        <f>SUM(B6:L6)</f>
        <v>86</v>
      </c>
      <c r="P6" s="22">
        <f>SUM(feb!H6+mrt!M6+apr!N6+O6)</f>
        <v>230</v>
      </c>
    </row>
    <row r="7" spans="1:16" ht="12.75">
      <c r="A7" s="14" t="s">
        <v>97</v>
      </c>
      <c r="B7" s="12"/>
      <c r="C7" s="12"/>
      <c r="D7" s="12">
        <v>60</v>
      </c>
      <c r="E7" s="12"/>
      <c r="F7" s="12"/>
      <c r="G7" s="12"/>
      <c r="H7" s="12"/>
      <c r="I7" s="12"/>
      <c r="J7" s="12"/>
      <c r="K7" s="12"/>
      <c r="L7" s="12"/>
      <c r="M7" s="9">
        <f t="shared" si="0"/>
        <v>1</v>
      </c>
      <c r="N7" s="10">
        <f>SUM(feb!F7+mrt!K7+apr!L7+M7)</f>
        <v>10</v>
      </c>
      <c r="O7" s="18">
        <f>SUM(B7:L7)</f>
        <v>60</v>
      </c>
      <c r="P7" s="22">
        <f>SUM(feb!H7+mrt!M7+apr!N7+O7)</f>
        <v>537</v>
      </c>
    </row>
    <row r="8" spans="1:16" ht="12.75">
      <c r="A8" s="14" t="s">
        <v>82</v>
      </c>
      <c r="B8" s="12"/>
      <c r="C8" s="12"/>
      <c r="D8" s="12"/>
      <c r="E8" s="12"/>
      <c r="F8" s="12">
        <v>94</v>
      </c>
      <c r="G8" s="12"/>
      <c r="H8" s="12">
        <v>115</v>
      </c>
      <c r="I8" s="12"/>
      <c r="J8" s="12">
        <v>139</v>
      </c>
      <c r="K8" s="12"/>
      <c r="L8" s="12"/>
      <c r="M8" s="9">
        <v>2</v>
      </c>
      <c r="N8" s="10">
        <f>SUM(feb!F8+mrt!K8+apr!L8+M8)</f>
        <v>8</v>
      </c>
      <c r="O8" s="18">
        <f>SUM(B8:L8)</f>
        <v>348</v>
      </c>
      <c r="P8" s="22">
        <f>SUM(feb!H8+mrt!M8+apr!N8+O8)</f>
        <v>844</v>
      </c>
    </row>
    <row r="9" spans="1:16" ht="12.75">
      <c r="A9" s="14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9">
        <f t="shared" si="0"/>
        <v>0</v>
      </c>
      <c r="N9" s="10">
        <f>SUM(feb!F9+mrt!K9+apr!L9+M9)</f>
        <v>0</v>
      </c>
      <c r="O9" s="18">
        <f aca="true" t="shared" si="1" ref="O9:O76">SUM(B9:L9)</f>
        <v>0</v>
      </c>
      <c r="P9" s="22">
        <f>SUM(feb!H9+mrt!M9+apr!N9+O9)</f>
        <v>0</v>
      </c>
    </row>
    <row r="10" spans="1:16" ht="12.75">
      <c r="A10" s="14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9">
        <f t="shared" si="0"/>
        <v>0</v>
      </c>
      <c r="N10" s="10">
        <f>SUM(feb!F10+mrt!K10+apr!L10+M10)</f>
        <v>1</v>
      </c>
      <c r="O10" s="18">
        <f t="shared" si="1"/>
        <v>0</v>
      </c>
      <c r="P10" s="22">
        <f>SUM(feb!H10+mrt!M10+apr!N10+O10)</f>
        <v>201</v>
      </c>
    </row>
    <row r="11" spans="1:16" ht="12.75">
      <c r="A11" s="14" t="s">
        <v>7</v>
      </c>
      <c r="B11" s="12">
        <v>82</v>
      </c>
      <c r="C11" s="12"/>
      <c r="D11" s="12"/>
      <c r="E11" s="12"/>
      <c r="F11" s="12"/>
      <c r="G11" s="12">
        <v>86</v>
      </c>
      <c r="H11" s="12">
        <v>135</v>
      </c>
      <c r="I11" s="12">
        <v>78</v>
      </c>
      <c r="J11" s="12"/>
      <c r="K11" s="12">
        <v>86</v>
      </c>
      <c r="L11" s="12"/>
      <c r="M11" s="9">
        <v>5</v>
      </c>
      <c r="N11" s="10">
        <f>SUM(feb!F11+mrt!K11+apr!L11+M11)</f>
        <v>11</v>
      </c>
      <c r="O11" s="18">
        <f t="shared" si="1"/>
        <v>467</v>
      </c>
      <c r="P11" s="22">
        <f>SUM(feb!H11+mrt!M11+apr!N11+O11)</f>
        <v>1251</v>
      </c>
    </row>
    <row r="12" spans="1:16" ht="12.75">
      <c r="A12" s="14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9">
        <f t="shared" si="0"/>
        <v>0</v>
      </c>
      <c r="N12" s="10">
        <f>SUM(feb!F12+mrt!K12+apr!L12+M12)</f>
        <v>0</v>
      </c>
      <c r="O12" s="18">
        <f t="shared" si="1"/>
        <v>0</v>
      </c>
      <c r="P12" s="22">
        <f>SUM(feb!H12+mrt!M12+apr!N12+O12)</f>
        <v>0</v>
      </c>
    </row>
    <row r="13" spans="1:16" ht="12.75">
      <c r="A13" s="14" t="s">
        <v>86</v>
      </c>
      <c r="B13" s="12">
        <v>82</v>
      </c>
      <c r="C13" s="12"/>
      <c r="D13" s="12">
        <v>60</v>
      </c>
      <c r="E13" s="12"/>
      <c r="F13" s="12">
        <v>79</v>
      </c>
      <c r="G13" s="12">
        <v>150</v>
      </c>
      <c r="H13" s="12"/>
      <c r="I13" s="12"/>
      <c r="J13" s="12"/>
      <c r="K13" s="12">
        <v>86</v>
      </c>
      <c r="L13" s="12">
        <v>86</v>
      </c>
      <c r="M13" s="9">
        <f t="shared" si="0"/>
        <v>6</v>
      </c>
      <c r="N13" s="10">
        <f>SUM(feb!F13+mrt!K13+apr!L13+M13)</f>
        <v>18</v>
      </c>
      <c r="O13" s="18">
        <f t="shared" si="1"/>
        <v>543</v>
      </c>
      <c r="P13" s="22">
        <f>SUM(feb!H13+mrt!M13+apr!N13+O13)</f>
        <v>2431</v>
      </c>
    </row>
    <row r="14" spans="1:16" ht="12.75">
      <c r="A14" s="14" t="s">
        <v>62</v>
      </c>
      <c r="B14" s="12">
        <v>78</v>
      </c>
      <c r="C14" s="12"/>
      <c r="D14" s="12">
        <v>55</v>
      </c>
      <c r="E14" s="12"/>
      <c r="F14" s="12"/>
      <c r="G14" s="12">
        <v>70</v>
      </c>
      <c r="H14" s="12"/>
      <c r="I14" s="12"/>
      <c r="J14" s="12">
        <v>139</v>
      </c>
      <c r="K14" s="12">
        <v>76</v>
      </c>
      <c r="L14" s="12">
        <v>76</v>
      </c>
      <c r="M14" s="9">
        <v>6</v>
      </c>
      <c r="N14" s="10">
        <f>SUM(feb!F14+mrt!K14+apr!L14+M14)</f>
        <v>14</v>
      </c>
      <c r="O14" s="18">
        <f t="shared" si="1"/>
        <v>494</v>
      </c>
      <c r="P14" s="22">
        <f>SUM(feb!H14+mrt!M14+apr!N14+O14)</f>
        <v>1277</v>
      </c>
    </row>
    <row r="15" spans="1:16" ht="12.75">
      <c r="A15" s="14" t="s">
        <v>8</v>
      </c>
      <c r="B15" s="12">
        <v>78</v>
      </c>
      <c r="C15" s="12"/>
      <c r="D15" s="12">
        <v>55</v>
      </c>
      <c r="E15" s="12"/>
      <c r="F15" s="12">
        <v>78</v>
      </c>
      <c r="G15" s="12">
        <v>70</v>
      </c>
      <c r="H15" s="12">
        <v>115</v>
      </c>
      <c r="I15" s="12"/>
      <c r="J15" s="12">
        <v>77</v>
      </c>
      <c r="K15" s="12">
        <v>76</v>
      </c>
      <c r="L15" s="12">
        <v>76</v>
      </c>
      <c r="M15" s="9">
        <v>7</v>
      </c>
      <c r="N15" s="10">
        <f>SUM(feb!F15+mrt!K15+apr!L15+M15)</f>
        <v>18</v>
      </c>
      <c r="O15" s="18">
        <f t="shared" si="1"/>
        <v>625</v>
      </c>
      <c r="P15" s="22">
        <f>SUM(feb!H15+mrt!M15+apr!N15+O15)</f>
        <v>1417</v>
      </c>
    </row>
    <row r="16" spans="1:16" ht="12.75">
      <c r="A16" s="14" t="s">
        <v>149</v>
      </c>
      <c r="B16" s="12"/>
      <c r="C16" s="12"/>
      <c r="D16" s="12"/>
      <c r="E16" s="12"/>
      <c r="F16" s="12"/>
      <c r="G16" s="12">
        <v>70</v>
      </c>
      <c r="H16" s="12">
        <v>115</v>
      </c>
      <c r="I16" s="12"/>
      <c r="J16" s="12">
        <v>77</v>
      </c>
      <c r="K16" s="12"/>
      <c r="L16" s="12"/>
      <c r="M16" s="9">
        <v>2</v>
      </c>
      <c r="N16" s="10">
        <f>SUM(feb!F16+mrt!K16+apr!L16+M16)</f>
        <v>2</v>
      </c>
      <c r="O16" s="18">
        <f t="shared" si="1"/>
        <v>262</v>
      </c>
      <c r="P16" s="22">
        <f>SUM(feb!H16+mrt!M16+apr!N16+O16)</f>
        <v>262</v>
      </c>
    </row>
    <row r="17" spans="1:16" ht="12.75">
      <c r="A17" s="14" t="s">
        <v>67</v>
      </c>
      <c r="B17" s="12">
        <v>82</v>
      </c>
      <c r="C17" s="12"/>
      <c r="D17" s="12">
        <v>60</v>
      </c>
      <c r="E17" s="12"/>
      <c r="F17" s="12">
        <v>79</v>
      </c>
      <c r="G17" s="12">
        <v>86</v>
      </c>
      <c r="H17" s="12">
        <v>135</v>
      </c>
      <c r="I17" s="12">
        <v>125</v>
      </c>
      <c r="J17" s="12">
        <v>138</v>
      </c>
      <c r="K17" s="12">
        <v>86</v>
      </c>
      <c r="L17" s="12">
        <v>86</v>
      </c>
      <c r="M17" s="9">
        <f t="shared" si="0"/>
        <v>7</v>
      </c>
      <c r="N17" s="10">
        <f>SUM(feb!F17+mrt!K17+apr!L17+M17)</f>
        <v>15</v>
      </c>
      <c r="O17" s="18">
        <f t="shared" si="1"/>
        <v>877</v>
      </c>
      <c r="P17" s="22">
        <f>SUM(feb!H17+mrt!M17+apr!N17+O17)</f>
        <v>2235</v>
      </c>
    </row>
    <row r="18" spans="1:16" ht="12.75">
      <c r="A18" s="14" t="s">
        <v>63</v>
      </c>
      <c r="B18" s="12"/>
      <c r="C18" s="12"/>
      <c r="D18" s="12">
        <v>60</v>
      </c>
      <c r="E18" s="12"/>
      <c r="F18" s="12">
        <v>79</v>
      </c>
      <c r="G18" s="12">
        <v>150</v>
      </c>
      <c r="H18" s="12"/>
      <c r="I18" s="12">
        <v>78</v>
      </c>
      <c r="J18" s="12"/>
      <c r="K18" s="12">
        <v>86</v>
      </c>
      <c r="L18" s="12">
        <v>86</v>
      </c>
      <c r="M18" s="9">
        <f t="shared" si="0"/>
        <v>6</v>
      </c>
      <c r="N18" s="10">
        <f>SUM(feb!F18+mrt!K18+apr!L18+M18)</f>
        <v>14</v>
      </c>
      <c r="O18" s="18">
        <f t="shared" si="1"/>
        <v>539</v>
      </c>
      <c r="P18" s="22">
        <f>SUM(feb!H18+mrt!M18+apr!N18+O18)</f>
        <v>1091</v>
      </c>
    </row>
    <row r="19" spans="1:16" ht="12.75">
      <c r="A19" s="14" t="s">
        <v>76</v>
      </c>
      <c r="B19" s="12">
        <v>82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>
        <f t="shared" si="0"/>
        <v>1</v>
      </c>
      <c r="N19" s="10">
        <f>SUM(feb!F19+mrt!K19+apr!L19+M19)</f>
        <v>8</v>
      </c>
      <c r="O19" s="18">
        <f t="shared" si="1"/>
        <v>82</v>
      </c>
      <c r="P19" s="22">
        <f>SUM(feb!H19+mrt!M19+apr!N19+O19)</f>
        <v>629</v>
      </c>
    </row>
    <row r="20" spans="1:16" ht="12.75">
      <c r="A20" s="41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9">
        <f t="shared" si="0"/>
        <v>0</v>
      </c>
      <c r="N20" s="10">
        <f>SUM(feb!F20+mrt!K20+apr!L20+M20)</f>
        <v>0</v>
      </c>
      <c r="O20" s="18">
        <f t="shared" si="1"/>
        <v>0</v>
      </c>
      <c r="P20" s="22">
        <f>SUM(feb!H20+mrt!M20+apr!N20+O20)</f>
        <v>0</v>
      </c>
    </row>
    <row r="21" spans="1:16" ht="12.75">
      <c r="A21" s="1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9">
        <f t="shared" si="0"/>
        <v>0</v>
      </c>
      <c r="N21" s="10">
        <f>SUM(feb!F21+mrt!K21+apr!L21+M21)</f>
        <v>1</v>
      </c>
      <c r="O21" s="18">
        <f t="shared" si="1"/>
        <v>0</v>
      </c>
      <c r="P21" s="22">
        <f>SUM(feb!H21+mrt!M21+apr!N21+O21)</f>
        <v>65</v>
      </c>
    </row>
    <row r="22" spans="1:16" ht="12.75">
      <c r="A22" s="14" t="s">
        <v>89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>
        <f t="shared" si="0"/>
        <v>0</v>
      </c>
      <c r="N22" s="10">
        <f>SUM(feb!F22+mrt!K22+apr!L22+M22)</f>
        <v>3</v>
      </c>
      <c r="O22" s="18">
        <f t="shared" si="1"/>
        <v>0</v>
      </c>
      <c r="P22" s="22">
        <f>SUM(feb!H22+mrt!M22+apr!N22+O22)</f>
        <v>193</v>
      </c>
    </row>
    <row r="23" spans="1:16" ht="12.75">
      <c r="A23" s="14" t="s">
        <v>90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9">
        <f t="shared" si="0"/>
        <v>0</v>
      </c>
      <c r="N23" s="10">
        <f>SUM(feb!F23+mrt!K23+apr!L23+M23)</f>
        <v>2</v>
      </c>
      <c r="O23" s="18">
        <f t="shared" si="1"/>
        <v>0</v>
      </c>
      <c r="P23" s="22">
        <f>SUM(feb!H23+mrt!M23+apr!N23+O23)</f>
        <v>131</v>
      </c>
    </row>
    <row r="24" spans="1:16" ht="12.75">
      <c r="A24" s="14" t="s">
        <v>135</v>
      </c>
      <c r="B24" s="12"/>
      <c r="C24" s="12"/>
      <c r="D24" s="12">
        <v>60</v>
      </c>
      <c r="E24" s="12"/>
      <c r="F24" s="12"/>
      <c r="G24" s="12"/>
      <c r="H24" s="12"/>
      <c r="I24" s="12"/>
      <c r="J24" s="12"/>
      <c r="K24" s="12"/>
      <c r="L24" s="12"/>
      <c r="M24" s="9">
        <f t="shared" si="0"/>
        <v>1</v>
      </c>
      <c r="N24" s="10">
        <f>SUM(feb!F24+mrt!K24+apr!L24+M24)</f>
        <v>7</v>
      </c>
      <c r="O24" s="18">
        <f t="shared" si="1"/>
        <v>60</v>
      </c>
      <c r="P24" s="22">
        <f>SUM(feb!H24+mrt!M24+apr!N24+O24)</f>
        <v>459</v>
      </c>
    </row>
    <row r="25" spans="1:16" ht="12.75">
      <c r="A25" s="14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>
        <f t="shared" si="0"/>
        <v>0</v>
      </c>
      <c r="N25" s="10">
        <f>SUM(feb!F25+mrt!K25+apr!L25+M25)</f>
        <v>0</v>
      </c>
      <c r="O25" s="18">
        <f t="shared" si="1"/>
        <v>0</v>
      </c>
      <c r="P25" s="22">
        <f>SUM(feb!H25+mrt!M25+apr!N25+O25)</f>
        <v>0</v>
      </c>
    </row>
    <row r="26" spans="1:16" ht="12.75">
      <c r="A26" s="14" t="s">
        <v>101</v>
      </c>
      <c r="B26" s="12">
        <v>56</v>
      </c>
      <c r="C26" s="12"/>
      <c r="D26" s="12">
        <v>39</v>
      </c>
      <c r="E26" s="12"/>
      <c r="F26" s="12">
        <v>51</v>
      </c>
      <c r="G26" s="12"/>
      <c r="H26" s="12"/>
      <c r="I26" s="12"/>
      <c r="J26" s="12"/>
      <c r="K26" s="12">
        <v>49</v>
      </c>
      <c r="L26" s="12">
        <v>52</v>
      </c>
      <c r="M26" s="9">
        <f t="shared" si="0"/>
        <v>5</v>
      </c>
      <c r="N26" s="10">
        <f>SUM(feb!F26+mrt!K26+apr!L26+M26)</f>
        <v>14</v>
      </c>
      <c r="O26" s="18">
        <f t="shared" si="1"/>
        <v>247</v>
      </c>
      <c r="P26" s="22">
        <f>SUM(feb!H26+mrt!M26+apr!N26+O26)</f>
        <v>685</v>
      </c>
    </row>
    <row r="27" spans="1:16" ht="12.75">
      <c r="A27" s="14" t="s">
        <v>150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9">
        <f t="shared" si="0"/>
        <v>0</v>
      </c>
      <c r="N27" s="10">
        <f>SUM(feb!F27+mrt!K27+apr!L27+M27)</f>
        <v>0</v>
      </c>
      <c r="O27" s="18">
        <f t="shared" si="1"/>
        <v>0</v>
      </c>
      <c r="P27" s="22">
        <f>SUM(feb!H27+mrt!M27+apr!N27+O27)</f>
        <v>0</v>
      </c>
    </row>
    <row r="28" spans="1:16" ht="12.75">
      <c r="A28" s="14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9">
        <f t="shared" si="0"/>
        <v>0</v>
      </c>
      <c r="N28" s="10">
        <f>SUM(feb!F28+mrt!K28+apr!L28+M28)</f>
        <v>0</v>
      </c>
      <c r="O28" s="18">
        <f t="shared" si="1"/>
        <v>0</v>
      </c>
      <c r="P28" s="22">
        <f>SUM(feb!H28+mrt!M28+apr!N28+O28)</f>
        <v>0</v>
      </c>
    </row>
    <row r="29" spans="1:16" ht="12.75">
      <c r="A29" s="14" t="s">
        <v>111</v>
      </c>
      <c r="B29" s="12"/>
      <c r="C29" s="12"/>
      <c r="D29" s="12"/>
      <c r="E29" s="12"/>
      <c r="F29" s="12">
        <v>94</v>
      </c>
      <c r="G29" s="12">
        <v>250</v>
      </c>
      <c r="H29" s="12">
        <v>250</v>
      </c>
      <c r="I29" s="12">
        <v>250</v>
      </c>
      <c r="J29" s="12">
        <v>139</v>
      </c>
      <c r="K29" s="12">
        <v>49</v>
      </c>
      <c r="L29" s="12">
        <v>76</v>
      </c>
      <c r="M29" s="9">
        <v>6</v>
      </c>
      <c r="N29" s="10">
        <f>SUM(feb!F29+mrt!K29+apr!L29+M29)</f>
        <v>13</v>
      </c>
      <c r="O29" s="18">
        <f t="shared" si="1"/>
        <v>1108</v>
      </c>
      <c r="P29" s="22">
        <f>SUM(feb!H29+mrt!M29+apr!N29+O29)</f>
        <v>1744</v>
      </c>
    </row>
    <row r="30" spans="1:16" ht="12.75">
      <c r="A30" s="14" t="s">
        <v>103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9">
        <f t="shared" si="0"/>
        <v>0</v>
      </c>
      <c r="N30" s="10">
        <f>SUM(feb!F30+mrt!K30+apr!L30+M30)</f>
        <v>5</v>
      </c>
      <c r="O30" s="18">
        <f t="shared" si="1"/>
        <v>0</v>
      </c>
      <c r="P30" s="22">
        <f>SUM(feb!H30+mrt!M30+apr!N30+O30)</f>
        <v>471</v>
      </c>
    </row>
    <row r="31" spans="1:16" ht="12.75">
      <c r="A31" s="14" t="s">
        <v>144</v>
      </c>
      <c r="B31" s="12"/>
      <c r="C31" s="12"/>
      <c r="D31" s="12"/>
      <c r="E31" s="12"/>
      <c r="F31" s="12">
        <v>79</v>
      </c>
      <c r="G31" s="12"/>
      <c r="H31" s="12"/>
      <c r="I31" s="12"/>
      <c r="J31" s="12"/>
      <c r="K31" s="12"/>
      <c r="L31" s="12"/>
      <c r="M31" s="9">
        <f t="shared" si="0"/>
        <v>1</v>
      </c>
      <c r="N31" s="10">
        <f>SUM(feb!F31+mrt!K31+apr!L31+M31)</f>
        <v>5</v>
      </c>
      <c r="O31" s="18">
        <f t="shared" si="1"/>
        <v>79</v>
      </c>
      <c r="P31" s="22">
        <f>SUM(feb!H31+mrt!M31+apr!N31+O31)</f>
        <v>544</v>
      </c>
    </row>
    <row r="32" spans="1:16" ht="12.75">
      <c r="A32" s="14" t="s">
        <v>10</v>
      </c>
      <c r="B32" s="12"/>
      <c r="C32" s="12"/>
      <c r="D32" s="12"/>
      <c r="E32" s="12"/>
      <c r="F32" s="12">
        <v>79</v>
      </c>
      <c r="G32" s="12"/>
      <c r="H32" s="12"/>
      <c r="I32" s="12"/>
      <c r="J32" s="12"/>
      <c r="K32" s="12"/>
      <c r="L32" s="12"/>
      <c r="M32" s="9">
        <f t="shared" si="0"/>
        <v>1</v>
      </c>
      <c r="N32" s="10">
        <f>SUM(feb!F32+mrt!K32+apr!L32+M32)</f>
        <v>9</v>
      </c>
      <c r="O32" s="18">
        <f>SUM(B32:L32)</f>
        <v>79</v>
      </c>
      <c r="P32" s="22">
        <f>SUM(feb!H32+mrt!M32+apr!N32+O32)</f>
        <v>1181</v>
      </c>
    </row>
    <row r="33" spans="1:16" ht="12.75">
      <c r="A33" s="14" t="s">
        <v>154</v>
      </c>
      <c r="B33" s="12"/>
      <c r="C33" s="12"/>
      <c r="D33" s="12"/>
      <c r="E33" s="12"/>
      <c r="F33" s="12">
        <v>51</v>
      </c>
      <c r="G33" s="12">
        <v>47</v>
      </c>
      <c r="H33" s="12"/>
      <c r="I33" s="12">
        <v>47</v>
      </c>
      <c r="J33" s="12"/>
      <c r="K33" s="12">
        <v>49</v>
      </c>
      <c r="L33" s="12">
        <v>52</v>
      </c>
      <c r="M33" s="9">
        <f t="shared" si="0"/>
        <v>5</v>
      </c>
      <c r="N33" s="10">
        <f>SUM(feb!F33+mrt!K33+apr!L33+M33)</f>
        <v>5</v>
      </c>
      <c r="O33" s="18">
        <f>SUM(B33:L33)</f>
        <v>246</v>
      </c>
      <c r="P33" s="22">
        <f>SUM(feb!H33+mrt!M33+apr!N33+O33)</f>
        <v>246</v>
      </c>
    </row>
    <row r="34" spans="1:16" ht="12.75">
      <c r="A34" s="14" t="s">
        <v>161</v>
      </c>
      <c r="B34" s="12"/>
      <c r="C34" s="12"/>
      <c r="D34" s="12"/>
      <c r="E34" s="12"/>
      <c r="F34" s="12"/>
      <c r="G34" s="12"/>
      <c r="H34" s="12"/>
      <c r="I34" s="12"/>
      <c r="J34" s="12">
        <v>138</v>
      </c>
      <c r="K34" s="12"/>
      <c r="L34" s="12">
        <v>86</v>
      </c>
      <c r="M34" s="9">
        <v>2</v>
      </c>
      <c r="N34" s="10">
        <f>SUM(feb!F34+mrt!K34+apr!L34+M34)</f>
        <v>2</v>
      </c>
      <c r="O34" s="18">
        <f>SUM(B34:L34)</f>
        <v>224</v>
      </c>
      <c r="P34" s="22">
        <f>SUM(feb!H34+mrt!M34+apr!N34+O34)</f>
        <v>224</v>
      </c>
    </row>
    <row r="35" spans="1:16" ht="12.75">
      <c r="A35" s="14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9">
        <f t="shared" si="0"/>
        <v>0</v>
      </c>
      <c r="N35" s="10">
        <f>SUM(feb!F35+mrt!K35+apr!L35+M35)</f>
        <v>8</v>
      </c>
      <c r="O35" s="18">
        <f t="shared" si="1"/>
        <v>0</v>
      </c>
      <c r="P35" s="22">
        <f>SUM(feb!H35+mrt!M35+apr!N35+O35)</f>
        <v>1015</v>
      </c>
    </row>
    <row r="36" spans="1:16" ht="12.75">
      <c r="A36" s="14" t="s">
        <v>104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9">
        <f t="shared" si="0"/>
        <v>0</v>
      </c>
      <c r="N36" s="10">
        <f>SUM(feb!F36+mrt!K36+apr!L36+M36)</f>
        <v>1</v>
      </c>
      <c r="O36" s="18">
        <f t="shared" si="1"/>
        <v>0</v>
      </c>
      <c r="P36" s="22">
        <f>SUM(feb!H36+mrt!M36+apr!N36+O36)</f>
        <v>63</v>
      </c>
    </row>
    <row r="37" spans="1:16" ht="12.75">
      <c r="A37" s="14" t="s">
        <v>60</v>
      </c>
      <c r="B37" s="12"/>
      <c r="C37" s="12"/>
      <c r="D37" s="12">
        <v>60</v>
      </c>
      <c r="E37" s="12"/>
      <c r="F37" s="12">
        <v>79</v>
      </c>
      <c r="G37" s="12"/>
      <c r="H37" s="12"/>
      <c r="I37" s="12">
        <v>78</v>
      </c>
      <c r="J37" s="12"/>
      <c r="K37" s="12">
        <v>86</v>
      </c>
      <c r="L37" s="12"/>
      <c r="M37" s="9">
        <f t="shared" si="0"/>
        <v>4</v>
      </c>
      <c r="N37" s="10">
        <f>SUM(feb!F37+mrt!K37+apr!L37+M37)</f>
        <v>14</v>
      </c>
      <c r="O37" s="18">
        <f t="shared" si="1"/>
        <v>303</v>
      </c>
      <c r="P37" s="22">
        <f>SUM(feb!H37+mrt!M37+apr!N37+O37)</f>
        <v>1080</v>
      </c>
    </row>
    <row r="38" spans="1:16" ht="12.75">
      <c r="A38" s="14" t="s">
        <v>105</v>
      </c>
      <c r="B38" s="12">
        <v>78</v>
      </c>
      <c r="C38" s="12"/>
      <c r="D38" s="12">
        <v>55</v>
      </c>
      <c r="E38" s="12"/>
      <c r="F38" s="12">
        <v>94</v>
      </c>
      <c r="G38" s="12">
        <v>70</v>
      </c>
      <c r="H38" s="12">
        <v>115</v>
      </c>
      <c r="I38" s="12"/>
      <c r="J38" s="12">
        <v>77</v>
      </c>
      <c r="K38" s="12"/>
      <c r="L38" s="12"/>
      <c r="M38" s="9">
        <v>5</v>
      </c>
      <c r="N38" s="10">
        <f>SUM(feb!F38+mrt!K38+apr!L38+M38)</f>
        <v>11</v>
      </c>
      <c r="O38" s="18">
        <f t="shared" si="1"/>
        <v>489</v>
      </c>
      <c r="P38" s="22">
        <f>SUM(feb!H38+mrt!M38+apr!N38+O38)</f>
        <v>946</v>
      </c>
    </row>
    <row r="39" spans="1:16" ht="12.75">
      <c r="A39" s="14" t="s">
        <v>11</v>
      </c>
      <c r="B39" s="12">
        <v>82</v>
      </c>
      <c r="C39" s="12"/>
      <c r="D39" s="12">
        <v>60</v>
      </c>
      <c r="E39" s="12"/>
      <c r="F39" s="12">
        <v>79</v>
      </c>
      <c r="G39" s="12">
        <v>86</v>
      </c>
      <c r="H39" s="12">
        <v>115</v>
      </c>
      <c r="I39" s="12">
        <v>78</v>
      </c>
      <c r="J39" s="12"/>
      <c r="K39" s="12">
        <v>86</v>
      </c>
      <c r="L39" s="12">
        <v>86</v>
      </c>
      <c r="M39" s="9">
        <f t="shared" si="0"/>
        <v>7</v>
      </c>
      <c r="N39" s="10">
        <f>SUM(feb!F39+mrt!K39+apr!L39+M39)</f>
        <v>17</v>
      </c>
      <c r="O39" s="18">
        <f t="shared" si="1"/>
        <v>672</v>
      </c>
      <c r="P39" s="22">
        <f>SUM(feb!H39+mrt!M39+apr!N39+O39)</f>
        <v>2000</v>
      </c>
    </row>
    <row r="40" spans="1:16" ht="12.75">
      <c r="A40" s="14" t="s">
        <v>12</v>
      </c>
      <c r="B40" s="12">
        <v>56</v>
      </c>
      <c r="C40" s="12">
        <v>37</v>
      </c>
      <c r="D40" s="12">
        <v>39</v>
      </c>
      <c r="E40" s="12"/>
      <c r="F40" s="12">
        <v>51</v>
      </c>
      <c r="G40" s="12">
        <v>70</v>
      </c>
      <c r="H40" s="12"/>
      <c r="I40" s="12">
        <v>47</v>
      </c>
      <c r="J40" s="12">
        <v>77</v>
      </c>
      <c r="K40" s="12">
        <v>49</v>
      </c>
      <c r="L40" s="12">
        <v>52</v>
      </c>
      <c r="M40" s="9">
        <f t="shared" si="0"/>
        <v>7</v>
      </c>
      <c r="N40" s="10">
        <f>SUM(feb!F40+mrt!K40+apr!L40+M40)</f>
        <v>17</v>
      </c>
      <c r="O40" s="18">
        <f t="shared" si="1"/>
        <v>478</v>
      </c>
      <c r="P40" s="22">
        <f>SUM(feb!H40+mrt!M40+apr!N40+O40)</f>
        <v>1318</v>
      </c>
    </row>
    <row r="41" spans="1:16" ht="12.75">
      <c r="A41" s="14" t="s">
        <v>84</v>
      </c>
      <c r="B41" s="12"/>
      <c r="C41" s="12"/>
      <c r="D41" s="12"/>
      <c r="E41" s="12"/>
      <c r="F41" s="12">
        <v>78</v>
      </c>
      <c r="G41" s="12"/>
      <c r="H41" s="12"/>
      <c r="I41" s="12">
        <v>47</v>
      </c>
      <c r="J41" s="12"/>
      <c r="K41" s="12">
        <v>76</v>
      </c>
      <c r="L41" s="12">
        <v>76</v>
      </c>
      <c r="M41" s="9">
        <f t="shared" si="0"/>
        <v>4</v>
      </c>
      <c r="N41" s="10">
        <f>SUM(feb!F41+mrt!K41+apr!L41+M41)</f>
        <v>12</v>
      </c>
      <c r="O41" s="18">
        <f t="shared" si="1"/>
        <v>277</v>
      </c>
      <c r="P41" s="22">
        <f>SUM(feb!H41+mrt!M41+apr!N41+O41)</f>
        <v>781</v>
      </c>
    </row>
    <row r="42" spans="1:16" ht="12.75">
      <c r="A42" s="38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9">
        <f t="shared" si="0"/>
        <v>0</v>
      </c>
      <c r="N42" s="10">
        <f>SUM(feb!F42+mrt!K42+apr!L42+M42)</f>
        <v>0</v>
      </c>
      <c r="O42" s="18">
        <f t="shared" si="1"/>
        <v>0</v>
      </c>
      <c r="P42" s="22">
        <f>SUM(feb!H42+mrt!M42+apr!N42+O42)</f>
        <v>0</v>
      </c>
    </row>
    <row r="43" spans="1:16" ht="12.75">
      <c r="A43" s="14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9">
        <f t="shared" si="0"/>
        <v>0</v>
      </c>
      <c r="N43" s="10">
        <f>SUM(feb!F43+mrt!K43+apr!L43+M43)</f>
        <v>0</v>
      </c>
      <c r="O43" s="18">
        <f t="shared" si="1"/>
        <v>0</v>
      </c>
      <c r="P43" s="22">
        <f>SUM(feb!H43+mrt!M43+apr!N43+O43)</f>
        <v>0</v>
      </c>
    </row>
    <row r="44" spans="1:16" ht="12.75">
      <c r="A44" s="14" t="s">
        <v>13</v>
      </c>
      <c r="B44" s="12">
        <v>82</v>
      </c>
      <c r="C44" s="12"/>
      <c r="D44" s="12">
        <v>60</v>
      </c>
      <c r="E44" s="12"/>
      <c r="F44" s="12">
        <v>79</v>
      </c>
      <c r="G44" s="12">
        <v>86</v>
      </c>
      <c r="H44" s="12">
        <v>250</v>
      </c>
      <c r="I44" s="12">
        <v>78</v>
      </c>
      <c r="J44" s="12">
        <v>138</v>
      </c>
      <c r="K44" s="12"/>
      <c r="L44" s="12"/>
      <c r="M44" s="9">
        <v>6</v>
      </c>
      <c r="N44" s="10">
        <f>SUM(feb!F44+mrt!K44+apr!L44+M44)</f>
        <v>17</v>
      </c>
      <c r="O44" s="18">
        <f t="shared" si="1"/>
        <v>773</v>
      </c>
      <c r="P44" s="22">
        <f>SUM(feb!H44+mrt!M44+apr!N44+O44)</f>
        <v>2588</v>
      </c>
    </row>
    <row r="45" spans="1:16" ht="12.75">
      <c r="A45" s="40" t="s">
        <v>106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9">
        <f t="shared" si="0"/>
        <v>0</v>
      </c>
      <c r="N45" s="10">
        <f>SUM(feb!F45+mrt!K45+apr!L45+M45)</f>
        <v>0</v>
      </c>
      <c r="O45" s="18">
        <f t="shared" si="1"/>
        <v>0</v>
      </c>
      <c r="P45" s="22">
        <f>SUM(feb!H45+mrt!M45+apr!N45+O45)</f>
        <v>0</v>
      </c>
    </row>
    <row r="46" spans="1:16" ht="12.75">
      <c r="A46" s="40" t="s">
        <v>136</v>
      </c>
      <c r="B46" s="12"/>
      <c r="C46" s="12"/>
      <c r="D46" s="12">
        <v>60</v>
      </c>
      <c r="E46" s="12"/>
      <c r="F46" s="12"/>
      <c r="G46" s="12"/>
      <c r="H46" s="12"/>
      <c r="I46" s="12"/>
      <c r="J46" s="12"/>
      <c r="K46" s="12">
        <v>86</v>
      </c>
      <c r="L46" s="12">
        <v>86</v>
      </c>
      <c r="M46" s="9">
        <f t="shared" si="0"/>
        <v>3</v>
      </c>
      <c r="N46" s="10">
        <f>SUM(feb!F46+mrt!K46+apr!L46+M46)</f>
        <v>11</v>
      </c>
      <c r="O46" s="18">
        <f t="shared" si="1"/>
        <v>232</v>
      </c>
      <c r="P46" s="22">
        <f>SUM(feb!H46+mrt!M46+apr!N46+O46)</f>
        <v>914</v>
      </c>
    </row>
    <row r="47" spans="1:16" ht="12.75">
      <c r="A47" s="14" t="s">
        <v>94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9">
        <f t="shared" si="0"/>
        <v>0</v>
      </c>
      <c r="N47" s="10">
        <f>SUM(feb!F47+mrt!K47+apr!L47+M47)</f>
        <v>0</v>
      </c>
      <c r="O47" s="18">
        <f t="shared" si="1"/>
        <v>0</v>
      </c>
      <c r="P47" s="22">
        <f>SUM(feb!H47+mrt!M47+apr!N47+O47)</f>
        <v>0</v>
      </c>
    </row>
    <row r="48" spans="1:16" ht="12.75">
      <c r="A48" s="38" t="s">
        <v>112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9">
        <f t="shared" si="0"/>
        <v>0</v>
      </c>
      <c r="N48" s="10">
        <f>SUM(feb!F48+mrt!K48+apr!L48+M48)</f>
        <v>0</v>
      </c>
      <c r="O48" s="18">
        <f t="shared" si="1"/>
        <v>0</v>
      </c>
      <c r="P48" s="22">
        <f>SUM(feb!H48+mrt!M48+apr!N48+O48)</f>
        <v>0</v>
      </c>
    </row>
    <row r="49" spans="1:16" ht="12.75">
      <c r="A49" s="38" t="s">
        <v>162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9"/>
      <c r="N49" s="10"/>
      <c r="O49" s="18"/>
      <c r="P49" s="22"/>
    </row>
    <row r="50" spans="1:16" ht="12.75">
      <c r="A50" s="14" t="s">
        <v>14</v>
      </c>
      <c r="B50" s="12"/>
      <c r="C50" s="12"/>
      <c r="D50" s="12"/>
      <c r="E50" s="12"/>
      <c r="F50" s="12">
        <v>79</v>
      </c>
      <c r="G50" s="12"/>
      <c r="H50" s="12"/>
      <c r="I50" s="12"/>
      <c r="J50" s="12">
        <v>138</v>
      </c>
      <c r="K50" s="12"/>
      <c r="L50" s="12"/>
      <c r="M50" s="9">
        <v>2</v>
      </c>
      <c r="N50" s="10">
        <f>SUM(feb!F50+mrt!K50+apr!L50+M50)</f>
        <v>12</v>
      </c>
      <c r="O50" s="18">
        <f t="shared" si="1"/>
        <v>217</v>
      </c>
      <c r="P50" s="22">
        <f>SUM(feb!H50+mrt!M50+apr!N50+O50)</f>
        <v>1541</v>
      </c>
    </row>
    <row r="51" spans="1:16" ht="12.75">
      <c r="A51" s="14" t="s">
        <v>126</v>
      </c>
      <c r="B51" s="12">
        <v>56</v>
      </c>
      <c r="C51" s="12"/>
      <c r="D51" s="12">
        <v>39</v>
      </c>
      <c r="E51" s="12"/>
      <c r="F51" s="12">
        <v>78</v>
      </c>
      <c r="G51" s="12"/>
      <c r="H51" s="12"/>
      <c r="I51" s="12">
        <v>47</v>
      </c>
      <c r="J51" s="12"/>
      <c r="K51" s="12"/>
      <c r="L51" s="12">
        <v>52</v>
      </c>
      <c r="M51" s="9">
        <f t="shared" si="0"/>
        <v>5</v>
      </c>
      <c r="N51" s="10">
        <f>SUM(feb!F51+mrt!K51+apr!L51+M51)</f>
        <v>14</v>
      </c>
      <c r="O51" s="18">
        <f t="shared" si="1"/>
        <v>272</v>
      </c>
      <c r="P51" s="22">
        <f>SUM(feb!H51+mrt!M51+apr!N51+O51)</f>
        <v>704</v>
      </c>
    </row>
    <row r="52" spans="1:16" ht="12.75">
      <c r="A52" s="14" t="s">
        <v>123</v>
      </c>
      <c r="B52" s="12"/>
      <c r="C52" s="12"/>
      <c r="D52" s="12"/>
      <c r="E52" s="12"/>
      <c r="F52" s="12">
        <v>51</v>
      </c>
      <c r="G52" s="12"/>
      <c r="H52" s="12"/>
      <c r="I52" s="12"/>
      <c r="J52" s="12"/>
      <c r="K52" s="12"/>
      <c r="L52" s="12"/>
      <c r="M52" s="9">
        <f t="shared" si="0"/>
        <v>1</v>
      </c>
      <c r="N52" s="10">
        <f>SUM(feb!F52+mrt!K52+apr!L52+M52)</f>
        <v>9</v>
      </c>
      <c r="O52" s="18">
        <f t="shared" si="1"/>
        <v>51</v>
      </c>
      <c r="P52" s="22">
        <f>SUM(feb!H52+mrt!M52+apr!N52+O52)</f>
        <v>430</v>
      </c>
    </row>
    <row r="53" spans="1:16" ht="12.75">
      <c r="A53" s="14" t="s">
        <v>15</v>
      </c>
      <c r="B53" s="12"/>
      <c r="C53" s="12"/>
      <c r="D53" s="12"/>
      <c r="E53" s="12"/>
      <c r="F53" s="12"/>
      <c r="G53" s="12">
        <v>47</v>
      </c>
      <c r="H53" s="12">
        <v>115</v>
      </c>
      <c r="I53" s="12"/>
      <c r="J53" s="12">
        <v>77</v>
      </c>
      <c r="K53" s="12">
        <v>76</v>
      </c>
      <c r="L53" s="12">
        <v>52</v>
      </c>
      <c r="M53" s="9">
        <v>4</v>
      </c>
      <c r="N53" s="10">
        <f>SUM(feb!F53+mrt!K53+apr!L53+M53)</f>
        <v>10</v>
      </c>
      <c r="O53" s="18">
        <f t="shared" si="1"/>
        <v>367</v>
      </c>
      <c r="P53" s="22">
        <f>SUM(feb!H53+mrt!M53+apr!N53+O53)</f>
        <v>856</v>
      </c>
    </row>
    <row r="54" spans="1:16" ht="12.75">
      <c r="A54" s="14" t="s">
        <v>79</v>
      </c>
      <c r="B54" s="12"/>
      <c r="C54" s="12"/>
      <c r="D54" s="12"/>
      <c r="E54" s="12"/>
      <c r="F54" s="12"/>
      <c r="G54" s="12">
        <v>250</v>
      </c>
      <c r="H54" s="12">
        <v>250</v>
      </c>
      <c r="I54" s="12">
        <v>250</v>
      </c>
      <c r="J54" s="12">
        <v>138</v>
      </c>
      <c r="K54" s="12"/>
      <c r="L54" s="12"/>
      <c r="M54" s="9">
        <f t="shared" si="0"/>
        <v>2</v>
      </c>
      <c r="N54" s="10">
        <f>SUM(feb!F54+mrt!K54+apr!L54+M54)</f>
        <v>13</v>
      </c>
      <c r="O54" s="18">
        <f t="shared" si="1"/>
        <v>888</v>
      </c>
      <c r="P54" s="22">
        <f>SUM(feb!H54+mrt!M54+apr!N54+O54)</f>
        <v>2592</v>
      </c>
    </row>
    <row r="55" spans="1:16" ht="12.75">
      <c r="A55" s="14" t="s">
        <v>68</v>
      </c>
      <c r="B55" s="12"/>
      <c r="C55" s="12"/>
      <c r="D55" s="12"/>
      <c r="E55" s="12"/>
      <c r="F55" s="12"/>
      <c r="G55" s="12"/>
      <c r="H55" s="12"/>
      <c r="I55" s="12"/>
      <c r="J55" s="12"/>
      <c r="K55" s="12">
        <v>86</v>
      </c>
      <c r="L55" s="12"/>
      <c r="M55" s="9">
        <f t="shared" si="0"/>
        <v>1</v>
      </c>
      <c r="N55" s="10">
        <f>SUM(feb!F55+mrt!K55+apr!L55+M55)</f>
        <v>5</v>
      </c>
      <c r="O55" s="18">
        <f t="shared" si="1"/>
        <v>86</v>
      </c>
      <c r="P55" s="22">
        <f>SUM(feb!H55+mrt!M55+apr!N55+O55)</f>
        <v>544</v>
      </c>
    </row>
    <row r="56" spans="1:16" ht="12.75">
      <c r="A56" s="14" t="s">
        <v>73</v>
      </c>
      <c r="B56" s="12">
        <v>56</v>
      </c>
      <c r="C56" s="12">
        <v>79</v>
      </c>
      <c r="D56" s="12"/>
      <c r="E56" s="12"/>
      <c r="F56" s="12">
        <v>94</v>
      </c>
      <c r="G56" s="12"/>
      <c r="H56" s="12"/>
      <c r="I56" s="12">
        <v>70</v>
      </c>
      <c r="J56" s="12">
        <v>77</v>
      </c>
      <c r="K56" s="12">
        <v>76</v>
      </c>
      <c r="L56" s="12"/>
      <c r="M56" s="9">
        <v>5</v>
      </c>
      <c r="N56" s="10">
        <f>SUM(feb!F56+mrt!K56+apr!L56+M56)</f>
        <v>11</v>
      </c>
      <c r="O56" s="18">
        <f t="shared" si="1"/>
        <v>452</v>
      </c>
      <c r="P56" s="22">
        <f>SUM(feb!H56+mrt!M56+apr!N56+O56)</f>
        <v>1081</v>
      </c>
    </row>
    <row r="57" spans="1:16" ht="12.75">
      <c r="A57" s="14" t="s">
        <v>137</v>
      </c>
      <c r="B57" s="12"/>
      <c r="C57" s="12"/>
      <c r="D57" s="12">
        <v>60</v>
      </c>
      <c r="E57" s="12"/>
      <c r="F57" s="12"/>
      <c r="G57" s="12">
        <v>150</v>
      </c>
      <c r="H57" s="12">
        <v>135</v>
      </c>
      <c r="I57" s="12"/>
      <c r="J57" s="12"/>
      <c r="K57" s="12">
        <v>86</v>
      </c>
      <c r="L57" s="12"/>
      <c r="M57" s="9">
        <v>4</v>
      </c>
      <c r="N57" s="10">
        <f>SUM(feb!F57+mrt!K57+apr!L57+M57)</f>
        <v>13</v>
      </c>
      <c r="O57" s="18">
        <f t="shared" si="1"/>
        <v>431</v>
      </c>
      <c r="P57" s="22">
        <f>SUM(feb!H57+mrt!M57+apr!N57+O57)</f>
        <v>1223</v>
      </c>
    </row>
    <row r="58" spans="1:16" ht="12.75">
      <c r="A58" s="14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9">
        <f t="shared" si="0"/>
        <v>0</v>
      </c>
      <c r="N58" s="10">
        <f>SUM(feb!F58+mrt!K58+apr!L58+M58)</f>
        <v>3</v>
      </c>
      <c r="O58" s="18">
        <f t="shared" si="1"/>
        <v>0</v>
      </c>
      <c r="P58" s="22">
        <f>SUM(feb!H58+mrt!M58+apr!N58+O58)</f>
        <v>275</v>
      </c>
    </row>
    <row r="59" spans="1:16" ht="12.75">
      <c r="A59" s="14" t="s">
        <v>35</v>
      </c>
      <c r="B59" s="12">
        <v>82</v>
      </c>
      <c r="C59" s="12"/>
      <c r="D59" s="12">
        <v>60</v>
      </c>
      <c r="E59" s="12"/>
      <c r="F59" s="12">
        <v>79</v>
      </c>
      <c r="G59" s="12">
        <v>150</v>
      </c>
      <c r="H59" s="12"/>
      <c r="I59" s="12">
        <v>78</v>
      </c>
      <c r="J59" s="12">
        <v>138</v>
      </c>
      <c r="K59" s="12"/>
      <c r="L59" s="12">
        <v>86</v>
      </c>
      <c r="M59" s="9">
        <v>7</v>
      </c>
      <c r="N59" s="10">
        <f>SUM(feb!F59+mrt!K59+apr!L59+M59)</f>
        <v>16</v>
      </c>
      <c r="O59" s="18">
        <f t="shared" si="1"/>
        <v>673</v>
      </c>
      <c r="P59" s="22">
        <f>SUM(feb!H59+mrt!M59+apr!N59+O59)</f>
        <v>1572</v>
      </c>
    </row>
    <row r="60" spans="1:16" ht="12.75">
      <c r="A60" s="14" t="s">
        <v>78</v>
      </c>
      <c r="B60" s="12">
        <v>82</v>
      </c>
      <c r="C60" s="12"/>
      <c r="D60" s="12"/>
      <c r="E60" s="12"/>
      <c r="F60" s="12">
        <v>79</v>
      </c>
      <c r="G60" s="12">
        <v>86</v>
      </c>
      <c r="H60" s="12">
        <v>135</v>
      </c>
      <c r="I60" s="12">
        <v>78</v>
      </c>
      <c r="J60" s="12"/>
      <c r="K60" s="12"/>
      <c r="L60" s="12">
        <v>86</v>
      </c>
      <c r="M60" s="9">
        <v>6</v>
      </c>
      <c r="N60" s="10">
        <f>SUM(feb!F60+mrt!K60+apr!L60+M60)</f>
        <v>17</v>
      </c>
      <c r="O60" s="18">
        <f t="shared" si="1"/>
        <v>546</v>
      </c>
      <c r="P60" s="22">
        <f>SUM(feb!H60+mrt!M60+apr!N60+O60)</f>
        <v>1815</v>
      </c>
    </row>
    <row r="61" spans="1:16" ht="12.75">
      <c r="A61" s="14" t="s">
        <v>98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9">
        <f t="shared" si="0"/>
        <v>0</v>
      </c>
      <c r="N61" s="10">
        <f>SUM(feb!F61+mrt!K61+apr!L61+M61)</f>
        <v>0</v>
      </c>
      <c r="O61" s="18">
        <f t="shared" si="1"/>
        <v>0</v>
      </c>
      <c r="P61" s="22">
        <f>SUM(feb!H61+mrt!M61+apr!N61+O61)</f>
        <v>0</v>
      </c>
    </row>
    <row r="62" spans="1:16" ht="12.75">
      <c r="A62" s="14" t="s">
        <v>16</v>
      </c>
      <c r="B62" s="12">
        <v>56</v>
      </c>
      <c r="C62" s="12"/>
      <c r="D62" s="12">
        <v>39</v>
      </c>
      <c r="E62" s="12"/>
      <c r="F62" s="12"/>
      <c r="G62" s="12"/>
      <c r="H62" s="12"/>
      <c r="I62" s="12"/>
      <c r="J62" s="12"/>
      <c r="K62" s="12">
        <v>49</v>
      </c>
      <c r="L62" s="12">
        <v>52</v>
      </c>
      <c r="M62" s="9">
        <f t="shared" si="0"/>
        <v>4</v>
      </c>
      <c r="N62" s="10">
        <f>SUM(feb!F62+mrt!K62+apr!L62+M62)</f>
        <v>4</v>
      </c>
      <c r="O62" s="18">
        <f t="shared" si="1"/>
        <v>196</v>
      </c>
      <c r="P62" s="22">
        <f>SUM(feb!H62+mrt!M62+apr!N62+O62)</f>
        <v>196</v>
      </c>
    </row>
    <row r="63" spans="1:16" ht="12.75">
      <c r="A63" s="14" t="s">
        <v>125</v>
      </c>
      <c r="B63" s="12"/>
      <c r="C63" s="12"/>
      <c r="D63" s="12">
        <v>55</v>
      </c>
      <c r="E63" s="12"/>
      <c r="F63" s="12">
        <v>94</v>
      </c>
      <c r="G63" s="12">
        <v>70</v>
      </c>
      <c r="H63" s="12">
        <v>115</v>
      </c>
      <c r="I63" s="12"/>
      <c r="J63" s="12">
        <v>106</v>
      </c>
      <c r="K63" s="12">
        <v>76</v>
      </c>
      <c r="L63" s="12">
        <v>76</v>
      </c>
      <c r="M63" s="9">
        <v>6</v>
      </c>
      <c r="N63" s="10">
        <f>SUM(feb!F63+mrt!K63+apr!L63+M63)</f>
        <v>15</v>
      </c>
      <c r="O63" s="18">
        <f t="shared" si="1"/>
        <v>592</v>
      </c>
      <c r="P63" s="22">
        <f>SUM(feb!H63+mrt!M63+apr!N63+O63)</f>
        <v>1612</v>
      </c>
    </row>
    <row r="64" spans="1:16" ht="12.75">
      <c r="A64" s="14" t="s">
        <v>17</v>
      </c>
      <c r="B64" s="12"/>
      <c r="C64" s="12"/>
      <c r="D64" s="12">
        <v>60</v>
      </c>
      <c r="E64" s="12"/>
      <c r="F64" s="12">
        <v>79</v>
      </c>
      <c r="G64" s="12">
        <v>150</v>
      </c>
      <c r="H64" s="12"/>
      <c r="I64" s="12">
        <v>78</v>
      </c>
      <c r="J64" s="12"/>
      <c r="K64" s="12">
        <v>86</v>
      </c>
      <c r="L64" s="12">
        <v>86</v>
      </c>
      <c r="M64" s="9">
        <f t="shared" si="0"/>
        <v>6</v>
      </c>
      <c r="N64" s="10">
        <f>SUM(feb!F64+mrt!K64+apr!L64+M64)</f>
        <v>17</v>
      </c>
      <c r="O64" s="18">
        <f t="shared" si="1"/>
        <v>539</v>
      </c>
      <c r="P64" s="22">
        <f>SUM(feb!H64+mrt!M64+apr!N64+O64)</f>
        <v>1874</v>
      </c>
    </row>
    <row r="65" spans="1:16" ht="12.75">
      <c r="A65" s="14" t="s">
        <v>77</v>
      </c>
      <c r="B65" s="12">
        <v>78</v>
      </c>
      <c r="C65" s="12"/>
      <c r="D65" s="12">
        <v>55</v>
      </c>
      <c r="E65" s="12"/>
      <c r="F65" s="12">
        <v>94</v>
      </c>
      <c r="G65" s="12"/>
      <c r="H65" s="12">
        <v>115</v>
      </c>
      <c r="I65" s="12">
        <v>70</v>
      </c>
      <c r="J65" s="12"/>
      <c r="K65" s="12"/>
      <c r="L65" s="12"/>
      <c r="M65" s="9">
        <v>5</v>
      </c>
      <c r="N65" s="10">
        <f>SUM(feb!F65+mrt!K65+apr!L65+M65)</f>
        <v>16</v>
      </c>
      <c r="O65" s="18">
        <f t="shared" si="1"/>
        <v>412</v>
      </c>
      <c r="P65" s="22">
        <f>SUM(feb!H65+mrt!M65+apr!N65+O65)</f>
        <v>1535</v>
      </c>
    </row>
    <row r="66" spans="1:16" ht="12.75">
      <c r="A66" s="14" t="s">
        <v>18</v>
      </c>
      <c r="B66" s="12">
        <v>56</v>
      </c>
      <c r="C66" s="12"/>
      <c r="D66" s="12">
        <v>39</v>
      </c>
      <c r="E66" s="12"/>
      <c r="F66" s="12">
        <v>51</v>
      </c>
      <c r="G66" s="12"/>
      <c r="H66" s="12"/>
      <c r="I66" s="12"/>
      <c r="J66" s="12"/>
      <c r="K66" s="12">
        <v>49</v>
      </c>
      <c r="L66" s="12"/>
      <c r="M66" s="9">
        <f t="shared" si="0"/>
        <v>4</v>
      </c>
      <c r="N66" s="10">
        <f>SUM(feb!F66+mrt!K66+apr!L66+M66)</f>
        <v>11</v>
      </c>
      <c r="O66" s="18">
        <f t="shared" si="1"/>
        <v>195</v>
      </c>
      <c r="P66" s="22">
        <f>SUM(feb!H66+mrt!M66+apr!N66+O66)</f>
        <v>570</v>
      </c>
    </row>
    <row r="67" spans="1:16" ht="12.75">
      <c r="A67" s="14" t="s">
        <v>19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9">
        <f t="shared" si="0"/>
        <v>0</v>
      </c>
      <c r="N67" s="10">
        <f>SUM(feb!F67+mrt!K67+apr!L67+M67)</f>
        <v>0</v>
      </c>
      <c r="O67" s="18">
        <f t="shared" si="1"/>
        <v>0</v>
      </c>
      <c r="P67" s="22">
        <f>SUM(feb!H67+mrt!M67+apr!N67+O67)</f>
        <v>0</v>
      </c>
    </row>
    <row r="68" spans="1:16" ht="12.75">
      <c r="A68" s="14" t="s">
        <v>71</v>
      </c>
      <c r="B68" s="12"/>
      <c r="C68" s="12"/>
      <c r="D68" s="12">
        <v>60</v>
      </c>
      <c r="E68" s="12"/>
      <c r="F68" s="12">
        <v>79</v>
      </c>
      <c r="G68" s="12">
        <v>86</v>
      </c>
      <c r="H68" s="12"/>
      <c r="I68" s="12">
        <v>78</v>
      </c>
      <c r="J68" s="12"/>
      <c r="K68" s="12">
        <v>76</v>
      </c>
      <c r="L68" s="12">
        <v>86</v>
      </c>
      <c r="M68" s="9">
        <f t="shared" si="0"/>
        <v>6</v>
      </c>
      <c r="N68" s="10">
        <f>SUM(feb!F68+mrt!K68+apr!L68+M68)</f>
        <v>16</v>
      </c>
      <c r="O68" s="18">
        <f t="shared" si="1"/>
        <v>465</v>
      </c>
      <c r="P68" s="22">
        <f>SUM(feb!H68+mrt!M68+apr!N68+O68)</f>
        <v>1304</v>
      </c>
    </row>
    <row r="69" spans="1:16" ht="12.75">
      <c r="A69" s="14" t="s">
        <v>152</v>
      </c>
      <c r="B69" s="12">
        <v>56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9">
        <f t="shared" si="0"/>
        <v>1</v>
      </c>
      <c r="N69" s="10">
        <f>SUM(feb!F69+mrt!K69+apr!L69+M69)</f>
        <v>2</v>
      </c>
      <c r="O69" s="18">
        <f>SUM(B69:L69)</f>
        <v>56</v>
      </c>
      <c r="P69" s="22">
        <f>SUM(feb!H69+mrt!M69+apr!N69+O69)</f>
        <v>103</v>
      </c>
    </row>
    <row r="70" spans="1:16" ht="12.75">
      <c r="A70" s="14" t="s">
        <v>34</v>
      </c>
      <c r="B70" s="12"/>
      <c r="C70" s="12"/>
      <c r="D70" s="12"/>
      <c r="E70" s="12"/>
      <c r="F70" s="12"/>
      <c r="G70" s="12"/>
      <c r="H70" s="12">
        <v>125</v>
      </c>
      <c r="I70" s="12"/>
      <c r="J70" s="12">
        <v>139</v>
      </c>
      <c r="K70" s="12"/>
      <c r="L70" s="12">
        <v>52</v>
      </c>
      <c r="M70" s="9">
        <v>2</v>
      </c>
      <c r="N70" s="10">
        <f>SUM(feb!F70+mrt!K70+apr!L70+M70)</f>
        <v>4</v>
      </c>
      <c r="O70" s="18">
        <f t="shared" si="1"/>
        <v>316</v>
      </c>
      <c r="P70" s="22">
        <f>SUM(feb!H70+mrt!M70+apr!N70+O70)</f>
        <v>438</v>
      </c>
    </row>
    <row r="71" spans="1:16" ht="12.75">
      <c r="A71" s="14" t="s">
        <v>151</v>
      </c>
      <c r="B71" s="12"/>
      <c r="C71" s="12"/>
      <c r="D71" s="12"/>
      <c r="E71" s="12"/>
      <c r="F71" s="12"/>
      <c r="G71" s="12"/>
      <c r="H71" s="12"/>
      <c r="I71" s="12">
        <v>78</v>
      </c>
      <c r="J71" s="12"/>
      <c r="K71" s="12"/>
      <c r="L71" s="12"/>
      <c r="M71" s="9">
        <f aca="true" t="shared" si="2" ref="M71:M124">COUNT(B71,D71,F71,G71,I71,K71,L71)</f>
        <v>1</v>
      </c>
      <c r="N71" s="10">
        <f>SUM(feb!F71+mrt!K71+apr!L71+M71)</f>
        <v>3</v>
      </c>
      <c r="O71" s="18">
        <f t="shared" si="1"/>
        <v>78</v>
      </c>
      <c r="P71" s="22">
        <f>SUM(feb!H71+mrt!M71+apr!N71+O71)</f>
        <v>200</v>
      </c>
    </row>
    <row r="72" spans="1:16" ht="12.75">
      <c r="A72" s="14" t="s">
        <v>147</v>
      </c>
      <c r="B72" s="12"/>
      <c r="C72" s="12"/>
      <c r="D72" s="12"/>
      <c r="E72" s="12"/>
      <c r="F72" s="12">
        <v>94</v>
      </c>
      <c r="G72" s="12"/>
      <c r="H72" s="12"/>
      <c r="I72" s="12"/>
      <c r="J72" s="12"/>
      <c r="K72" s="12">
        <v>76</v>
      </c>
      <c r="L72" s="12">
        <v>76</v>
      </c>
      <c r="M72" s="9">
        <f t="shared" si="2"/>
        <v>3</v>
      </c>
      <c r="N72" s="10">
        <f>SUM(feb!F72+mrt!K72+apr!L72+M72)</f>
        <v>5</v>
      </c>
      <c r="O72" s="18">
        <f t="shared" si="1"/>
        <v>246</v>
      </c>
      <c r="P72" s="22">
        <f>SUM(feb!H72+mrt!M72+apr!N72+O72)</f>
        <v>350</v>
      </c>
    </row>
    <row r="73" spans="1:16" ht="12.75">
      <c r="A73" s="14" t="s">
        <v>108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9">
        <f t="shared" si="2"/>
        <v>0</v>
      </c>
      <c r="N73" s="10">
        <f>SUM(feb!F73+mrt!K73+apr!L73+M73)</f>
        <v>0</v>
      </c>
      <c r="O73" s="18">
        <f t="shared" si="1"/>
        <v>0</v>
      </c>
      <c r="P73" s="22">
        <f>SUM(feb!H73+mrt!M73+apr!N73+O73)</f>
        <v>0</v>
      </c>
    </row>
    <row r="74" spans="1:16" ht="12.75">
      <c r="A74" s="14" t="s">
        <v>109</v>
      </c>
      <c r="B74" s="12"/>
      <c r="C74" s="12"/>
      <c r="D74" s="12">
        <v>55</v>
      </c>
      <c r="E74" s="12"/>
      <c r="F74" s="12">
        <v>94</v>
      </c>
      <c r="G74" s="12">
        <v>70</v>
      </c>
      <c r="H74" s="12"/>
      <c r="I74" s="12"/>
      <c r="J74" s="12"/>
      <c r="K74" s="12">
        <v>76</v>
      </c>
      <c r="L74" s="12">
        <v>76</v>
      </c>
      <c r="M74" s="9">
        <f t="shared" si="2"/>
        <v>5</v>
      </c>
      <c r="N74" s="10">
        <f>SUM(feb!F74+mrt!K74+apr!L74+M74)</f>
        <v>14</v>
      </c>
      <c r="O74" s="18">
        <f t="shared" si="1"/>
        <v>371</v>
      </c>
      <c r="P74" s="22">
        <f>SUM(feb!H74+mrt!M74+apr!N74+O74)</f>
        <v>1050</v>
      </c>
    </row>
    <row r="75" spans="1:16" ht="12.75">
      <c r="A75" s="14" t="s">
        <v>141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9">
        <f t="shared" si="2"/>
        <v>0</v>
      </c>
      <c r="N75" s="10">
        <f>SUM(feb!F75+mrt!K75+apr!L75+M75)</f>
        <v>0</v>
      </c>
      <c r="O75" s="18">
        <f t="shared" si="1"/>
        <v>0</v>
      </c>
      <c r="P75" s="22">
        <f>SUM(feb!H75+mrt!M75+apr!N75+O75)</f>
        <v>0</v>
      </c>
    </row>
    <row r="76" spans="1:16" ht="12.75">
      <c r="A76" s="14" t="s">
        <v>83</v>
      </c>
      <c r="B76" s="12"/>
      <c r="C76" s="12"/>
      <c r="D76" s="12"/>
      <c r="E76" s="12"/>
      <c r="F76" s="12"/>
      <c r="G76" s="12">
        <v>70</v>
      </c>
      <c r="H76" s="12">
        <v>115</v>
      </c>
      <c r="I76" s="12"/>
      <c r="J76" s="12">
        <v>106</v>
      </c>
      <c r="K76" s="12"/>
      <c r="L76" s="12">
        <v>76</v>
      </c>
      <c r="M76" s="9">
        <v>3</v>
      </c>
      <c r="N76" s="10">
        <f>SUM(feb!F76+mrt!K76+apr!L76+M76)</f>
        <v>8</v>
      </c>
      <c r="O76" s="18">
        <f t="shared" si="1"/>
        <v>367</v>
      </c>
      <c r="P76" s="22">
        <f>SUM(feb!H76+mrt!M76+apr!N76+O76)</f>
        <v>1164</v>
      </c>
    </row>
    <row r="77" spans="1:16" ht="12.75">
      <c r="A77" s="14" t="s">
        <v>74</v>
      </c>
      <c r="B77" s="12">
        <v>78</v>
      </c>
      <c r="C77" s="12"/>
      <c r="D77" s="12">
        <v>55</v>
      </c>
      <c r="E77" s="12"/>
      <c r="F77" s="12">
        <v>94</v>
      </c>
      <c r="G77" s="12">
        <v>70</v>
      </c>
      <c r="H77" s="12">
        <v>115</v>
      </c>
      <c r="I77" s="12"/>
      <c r="J77" s="12">
        <v>106</v>
      </c>
      <c r="K77" s="12">
        <v>76</v>
      </c>
      <c r="L77" s="12"/>
      <c r="M77" s="9">
        <v>6</v>
      </c>
      <c r="N77" s="10">
        <f>SUM(feb!F77+mrt!K77+apr!L77+M77)</f>
        <v>13</v>
      </c>
      <c r="O77" s="18">
        <f aca="true" t="shared" si="3" ref="O77:O86">SUM(B77:L77)</f>
        <v>594</v>
      </c>
      <c r="P77" s="22">
        <f>SUM(feb!H77+mrt!M77+apr!N77+O77)</f>
        <v>1481</v>
      </c>
    </row>
    <row r="78" spans="1:16" ht="12.75">
      <c r="A78" s="14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9">
        <f t="shared" si="2"/>
        <v>0</v>
      </c>
      <c r="N78" s="10">
        <f>SUM(feb!F78+mrt!K78+apr!L78+M78)</f>
        <v>0</v>
      </c>
      <c r="O78" s="18">
        <f t="shared" si="3"/>
        <v>0</v>
      </c>
      <c r="P78" s="22">
        <f>SUM(feb!H78+mrt!M78+apr!N78+O78)</f>
        <v>0</v>
      </c>
    </row>
    <row r="79" spans="1:16" ht="12.75">
      <c r="A79" s="14" t="s">
        <v>110</v>
      </c>
      <c r="B79" s="12">
        <v>78</v>
      </c>
      <c r="C79" s="12"/>
      <c r="D79" s="12"/>
      <c r="E79" s="12"/>
      <c r="F79" s="12"/>
      <c r="G79" s="12"/>
      <c r="H79" s="12"/>
      <c r="I79" s="12"/>
      <c r="J79" s="12">
        <v>139</v>
      </c>
      <c r="K79" s="12"/>
      <c r="L79" s="12"/>
      <c r="M79" s="9">
        <v>2</v>
      </c>
      <c r="N79" s="10">
        <f>SUM(feb!F79+mrt!K79+apr!L79+M79)</f>
        <v>7</v>
      </c>
      <c r="O79" s="18">
        <f t="shared" si="3"/>
        <v>217</v>
      </c>
      <c r="P79" s="22">
        <f>SUM(feb!H79+mrt!M79+apr!N79+O79)</f>
        <v>1110</v>
      </c>
    </row>
    <row r="80" spans="1:16" ht="12.75">
      <c r="A80" s="14" t="s">
        <v>20</v>
      </c>
      <c r="B80" s="12">
        <v>56</v>
      </c>
      <c r="C80" s="12"/>
      <c r="D80" s="12"/>
      <c r="E80" s="12"/>
      <c r="F80" s="12">
        <v>51</v>
      </c>
      <c r="G80" s="12">
        <v>47</v>
      </c>
      <c r="H80" s="12"/>
      <c r="I80" s="12"/>
      <c r="J80" s="12"/>
      <c r="K80" s="12">
        <v>49</v>
      </c>
      <c r="L80" s="12"/>
      <c r="M80" s="9">
        <f t="shared" si="2"/>
        <v>4</v>
      </c>
      <c r="N80" s="10">
        <f>SUM(feb!F80+mrt!K80+apr!L80+M80)</f>
        <v>12</v>
      </c>
      <c r="O80" s="18">
        <f t="shared" si="3"/>
        <v>203</v>
      </c>
      <c r="P80" s="22">
        <f>SUM(feb!H80+mrt!M80+apr!N80+O80)</f>
        <v>575</v>
      </c>
    </row>
    <row r="81" spans="1:16" ht="12.75">
      <c r="A81" s="14" t="s">
        <v>21</v>
      </c>
      <c r="B81" s="12"/>
      <c r="C81" s="12"/>
      <c r="D81" s="12">
        <v>60</v>
      </c>
      <c r="E81" s="12"/>
      <c r="F81" s="12">
        <v>94</v>
      </c>
      <c r="G81" s="12">
        <v>70</v>
      </c>
      <c r="H81" s="12"/>
      <c r="I81" s="12"/>
      <c r="J81" s="12"/>
      <c r="K81" s="12">
        <v>76</v>
      </c>
      <c r="L81" s="12">
        <v>76</v>
      </c>
      <c r="M81" s="9">
        <f t="shared" si="2"/>
        <v>5</v>
      </c>
      <c r="N81" s="10">
        <f>SUM(feb!F81+mrt!K81+apr!L81+M81)</f>
        <v>11</v>
      </c>
      <c r="O81" s="18">
        <f t="shared" si="3"/>
        <v>376</v>
      </c>
      <c r="P81" s="22">
        <f>SUM(feb!H81+mrt!M81+apr!N81+O81)</f>
        <v>1231</v>
      </c>
    </row>
    <row r="82" spans="1:16" ht="12.75">
      <c r="A82" s="14" t="s">
        <v>72</v>
      </c>
      <c r="B82" s="12"/>
      <c r="C82" s="12"/>
      <c r="D82" s="12">
        <v>39</v>
      </c>
      <c r="E82" s="12"/>
      <c r="F82" s="12">
        <v>51</v>
      </c>
      <c r="G82" s="12"/>
      <c r="H82" s="12"/>
      <c r="I82" s="12"/>
      <c r="J82" s="12"/>
      <c r="K82" s="12"/>
      <c r="L82" s="12"/>
      <c r="M82" s="9">
        <f t="shared" si="2"/>
        <v>2</v>
      </c>
      <c r="N82" s="10">
        <f>SUM(feb!F82+mrt!K82+apr!L82+M82)</f>
        <v>7</v>
      </c>
      <c r="O82" s="18">
        <f t="shared" si="3"/>
        <v>90</v>
      </c>
      <c r="P82" s="22">
        <f>SUM(feb!H82+mrt!M82+apr!N82+O82)</f>
        <v>340</v>
      </c>
    </row>
    <row r="83" spans="1:16" ht="12.75">
      <c r="A83" s="14" t="s">
        <v>93</v>
      </c>
      <c r="B83" s="12">
        <v>56</v>
      </c>
      <c r="C83" s="12"/>
      <c r="D83" s="12"/>
      <c r="E83" s="12"/>
      <c r="F83" s="12"/>
      <c r="G83" s="12">
        <v>47</v>
      </c>
      <c r="H83" s="12"/>
      <c r="I83" s="12"/>
      <c r="J83" s="12"/>
      <c r="K83" s="12">
        <v>49</v>
      </c>
      <c r="L83" s="12"/>
      <c r="M83" s="9">
        <f t="shared" si="2"/>
        <v>3</v>
      </c>
      <c r="N83" s="10">
        <f>SUM(feb!F83+mrt!K83+apr!L83+M83)</f>
        <v>4</v>
      </c>
      <c r="O83" s="18">
        <f t="shared" si="3"/>
        <v>152</v>
      </c>
      <c r="P83" s="22">
        <f>SUM(feb!H83+mrt!M83+apr!N83+O83)</f>
        <v>209</v>
      </c>
    </row>
    <row r="84" spans="1:16" ht="12.75">
      <c r="A84" s="14" t="s">
        <v>113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>
        <v>76</v>
      </c>
      <c r="M84" s="9">
        <f t="shared" si="2"/>
        <v>1</v>
      </c>
      <c r="N84" s="10">
        <f>SUM(feb!F84+mrt!K84+apr!L84+M84)</f>
        <v>2</v>
      </c>
      <c r="O84" s="18">
        <f t="shared" si="3"/>
        <v>76</v>
      </c>
      <c r="P84" s="22">
        <f>SUM(feb!H84+mrt!M84+apr!N84+O84)</f>
        <v>184</v>
      </c>
    </row>
    <row r="85" spans="1:16" ht="12.75">
      <c r="A85" s="14" t="s">
        <v>22</v>
      </c>
      <c r="B85" s="12">
        <v>56</v>
      </c>
      <c r="C85" s="12"/>
      <c r="D85" s="12">
        <v>55</v>
      </c>
      <c r="E85" s="12"/>
      <c r="F85" s="12">
        <v>94</v>
      </c>
      <c r="G85" s="12">
        <v>152</v>
      </c>
      <c r="H85" s="12">
        <v>115</v>
      </c>
      <c r="I85" s="12"/>
      <c r="J85" s="12"/>
      <c r="K85" s="12">
        <v>76</v>
      </c>
      <c r="L85" s="12"/>
      <c r="M85" s="9">
        <v>6</v>
      </c>
      <c r="N85" s="10">
        <f>SUM(feb!F85+mrt!K85+apr!L85+M85)</f>
        <v>15</v>
      </c>
      <c r="O85" s="18">
        <f t="shared" si="3"/>
        <v>548</v>
      </c>
      <c r="P85" s="22">
        <f>SUM(feb!H85+mrt!M85+apr!N85+O85)</f>
        <v>1312</v>
      </c>
    </row>
    <row r="86" spans="1:16" ht="12.75">
      <c r="A86" s="14" t="s">
        <v>61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9">
        <f t="shared" si="2"/>
        <v>0</v>
      </c>
      <c r="N86" s="10">
        <f>SUM(feb!F86+mrt!K86+apr!L86+M86)</f>
        <v>1</v>
      </c>
      <c r="O86" s="18">
        <f t="shared" si="3"/>
        <v>0</v>
      </c>
      <c r="P86" s="22">
        <f>SUM(feb!H86+mrt!M86+apr!N86+O86)</f>
        <v>265</v>
      </c>
    </row>
    <row r="87" spans="1:16" ht="12.75">
      <c r="A87" s="14" t="s">
        <v>66</v>
      </c>
      <c r="B87" s="12">
        <v>82</v>
      </c>
      <c r="C87" s="12">
        <v>86</v>
      </c>
      <c r="D87" s="12">
        <v>90</v>
      </c>
      <c r="E87" s="12"/>
      <c r="F87" s="12">
        <v>79</v>
      </c>
      <c r="G87" s="12"/>
      <c r="H87" s="12"/>
      <c r="I87" s="12">
        <v>78</v>
      </c>
      <c r="J87" s="12">
        <v>138</v>
      </c>
      <c r="K87" s="12">
        <v>86</v>
      </c>
      <c r="L87" s="12">
        <v>86</v>
      </c>
      <c r="M87" s="9">
        <v>7</v>
      </c>
      <c r="N87" s="10">
        <f>SUM(feb!F87+mrt!K87+apr!L87+M87)</f>
        <v>19</v>
      </c>
      <c r="O87" s="18">
        <f aca="true" t="shared" si="4" ref="O87:O123">SUM(B87:L87)</f>
        <v>725</v>
      </c>
      <c r="P87" s="22">
        <f>SUM(feb!H87+mrt!M87+apr!N87+O87)</f>
        <v>2685</v>
      </c>
    </row>
    <row r="88" spans="1:16" ht="12.75">
      <c r="A88" s="14" t="s">
        <v>153</v>
      </c>
      <c r="B88" s="12">
        <v>56</v>
      </c>
      <c r="C88" s="12"/>
      <c r="D88" s="12">
        <v>39</v>
      </c>
      <c r="E88" s="12"/>
      <c r="F88" s="12"/>
      <c r="G88" s="12">
        <v>47</v>
      </c>
      <c r="H88" s="12"/>
      <c r="I88" s="12"/>
      <c r="J88" s="12"/>
      <c r="K88" s="12">
        <v>49</v>
      </c>
      <c r="L88" s="12">
        <v>52</v>
      </c>
      <c r="M88" s="9">
        <f t="shared" si="2"/>
        <v>5</v>
      </c>
      <c r="N88" s="10">
        <f>SUM(feb!F88+mrt!K88+apr!L88+M88)</f>
        <v>6</v>
      </c>
      <c r="O88" s="18">
        <f>SUM(B88:L88)</f>
        <v>243</v>
      </c>
      <c r="P88" s="22">
        <f>SUM(feb!H88+mrt!M88+apr!N88+O88)</f>
        <v>299</v>
      </c>
    </row>
    <row r="89" spans="1:16" ht="12.75">
      <c r="A89" s="14" t="s">
        <v>23</v>
      </c>
      <c r="B89" s="12">
        <v>82</v>
      </c>
      <c r="C89" s="12"/>
      <c r="D89" s="12">
        <v>60</v>
      </c>
      <c r="E89" s="12"/>
      <c r="F89" s="12">
        <v>79</v>
      </c>
      <c r="G89" s="12"/>
      <c r="H89" s="12">
        <v>135</v>
      </c>
      <c r="I89" s="12">
        <v>78</v>
      </c>
      <c r="J89" s="12">
        <v>138</v>
      </c>
      <c r="K89" s="12">
        <v>86</v>
      </c>
      <c r="L89" s="12">
        <v>86</v>
      </c>
      <c r="M89" s="9">
        <v>7</v>
      </c>
      <c r="N89" s="10">
        <f>SUM(feb!F89+mrt!K89+apr!L89+M89)</f>
        <v>19</v>
      </c>
      <c r="O89" s="18">
        <f t="shared" si="4"/>
        <v>744</v>
      </c>
      <c r="P89" s="22">
        <f>SUM(feb!H89+mrt!M89+apr!N89+O89)</f>
        <v>2611</v>
      </c>
    </row>
    <row r="90" spans="1:16" ht="12.75">
      <c r="A90" s="14" t="s">
        <v>65</v>
      </c>
      <c r="B90" s="12"/>
      <c r="C90" s="12"/>
      <c r="D90" s="12">
        <v>55</v>
      </c>
      <c r="E90" s="12"/>
      <c r="F90" s="12">
        <v>51</v>
      </c>
      <c r="G90" s="12">
        <v>70</v>
      </c>
      <c r="H90" s="12"/>
      <c r="I90" s="12">
        <v>250</v>
      </c>
      <c r="J90" s="12"/>
      <c r="K90" s="12">
        <v>76</v>
      </c>
      <c r="L90" s="12">
        <v>76</v>
      </c>
      <c r="M90" s="9">
        <f t="shared" si="2"/>
        <v>6</v>
      </c>
      <c r="N90" s="10">
        <f>SUM(feb!F90+mrt!K90+apr!L90+M90)</f>
        <v>12</v>
      </c>
      <c r="O90" s="18">
        <f t="shared" si="4"/>
        <v>578</v>
      </c>
      <c r="P90" s="22">
        <f>SUM(feb!H90+mrt!M90+apr!N90+O90)</f>
        <v>1216</v>
      </c>
    </row>
    <row r="91" spans="1:16" ht="12.75">
      <c r="A91" s="14" t="s">
        <v>24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9">
        <f t="shared" si="2"/>
        <v>0</v>
      </c>
      <c r="N91" s="10">
        <f>SUM(feb!F91+mrt!K91+apr!L91+M91)</f>
        <v>0</v>
      </c>
      <c r="O91" s="18">
        <f t="shared" si="4"/>
        <v>0</v>
      </c>
      <c r="P91" s="22">
        <f>SUM(feb!H91+mrt!M91+apr!N91+O91)</f>
        <v>0</v>
      </c>
    </row>
    <row r="92" spans="1:16" ht="12.75">
      <c r="A92" s="14" t="s">
        <v>80</v>
      </c>
      <c r="B92" s="12"/>
      <c r="C92" s="12"/>
      <c r="D92" s="12"/>
      <c r="E92" s="12"/>
      <c r="F92" s="12"/>
      <c r="G92" s="12">
        <v>150</v>
      </c>
      <c r="H92" s="12">
        <v>135</v>
      </c>
      <c r="I92" s="12"/>
      <c r="J92" s="12"/>
      <c r="K92" s="12">
        <v>86</v>
      </c>
      <c r="L92" s="12">
        <v>86</v>
      </c>
      <c r="M92" s="9">
        <v>4</v>
      </c>
      <c r="N92" s="10">
        <f>SUM(feb!F92+mrt!K92+apr!L92+M92)</f>
        <v>13</v>
      </c>
      <c r="O92" s="18">
        <f t="shared" si="4"/>
        <v>457</v>
      </c>
      <c r="P92" s="22">
        <f>SUM(feb!H92+mrt!M92+apr!N92+O92)</f>
        <v>1800</v>
      </c>
    </row>
    <row r="93" spans="1:16" ht="12.75">
      <c r="A93" s="14" t="s">
        <v>81</v>
      </c>
      <c r="B93" s="12"/>
      <c r="C93" s="12"/>
      <c r="D93" s="12"/>
      <c r="E93" s="12"/>
      <c r="F93" s="12"/>
      <c r="G93" s="12"/>
      <c r="H93" s="12">
        <v>115</v>
      </c>
      <c r="I93" s="12"/>
      <c r="J93" s="12"/>
      <c r="K93" s="12">
        <v>76</v>
      </c>
      <c r="L93" s="12">
        <v>76</v>
      </c>
      <c r="M93" s="9">
        <v>3</v>
      </c>
      <c r="N93" s="10">
        <f>SUM(feb!F93+mrt!K93+apr!L93+M93)</f>
        <v>5</v>
      </c>
      <c r="O93" s="18">
        <f t="shared" si="4"/>
        <v>267</v>
      </c>
      <c r="P93" s="22">
        <f>SUM(feb!H93+mrt!M93+apr!N93+O93)</f>
        <v>387</v>
      </c>
    </row>
    <row r="94" spans="1:16" ht="12.75">
      <c r="A94" s="14" t="s">
        <v>25</v>
      </c>
      <c r="B94" s="12">
        <v>56</v>
      </c>
      <c r="C94" s="12"/>
      <c r="D94" s="12"/>
      <c r="E94" s="12"/>
      <c r="F94" s="12"/>
      <c r="G94" s="12"/>
      <c r="H94" s="12"/>
      <c r="I94" s="12"/>
      <c r="J94" s="12"/>
      <c r="K94" s="12">
        <v>49</v>
      </c>
      <c r="L94" s="12"/>
      <c r="M94" s="9">
        <f t="shared" si="2"/>
        <v>2</v>
      </c>
      <c r="N94" s="10">
        <f>SUM(feb!F94+mrt!K94+apr!L94+M94)</f>
        <v>3</v>
      </c>
      <c r="O94" s="18">
        <f t="shared" si="4"/>
        <v>105</v>
      </c>
      <c r="P94" s="22">
        <f>SUM(feb!H94+mrt!M94+apr!N94+O94)</f>
        <v>156</v>
      </c>
    </row>
    <row r="95" spans="1:16" ht="12.75">
      <c r="A95" s="14" t="s">
        <v>138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9">
        <f t="shared" si="2"/>
        <v>0</v>
      </c>
      <c r="N95" s="10">
        <f>SUM(feb!F95+mrt!K95+apr!L95+M95)</f>
        <v>1</v>
      </c>
      <c r="O95" s="18">
        <f t="shared" si="4"/>
        <v>0</v>
      </c>
      <c r="P95" s="22">
        <f>SUM(feb!H95+mrt!M95+apr!N95+O95)</f>
        <v>70</v>
      </c>
    </row>
    <row r="96" spans="1:16" ht="12.75">
      <c r="A96" s="14" t="s">
        <v>26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9">
        <f t="shared" si="2"/>
        <v>0</v>
      </c>
      <c r="N96" s="10">
        <f>SUM(feb!F96+mrt!K96+apr!L96+M96)</f>
        <v>0</v>
      </c>
      <c r="O96" s="18">
        <f t="shared" si="4"/>
        <v>0</v>
      </c>
      <c r="P96" s="22">
        <f>SUM(feb!H96+mrt!M96+apr!N96+O96)</f>
        <v>0</v>
      </c>
    </row>
    <row r="97" spans="1:16" ht="12.75">
      <c r="A97" s="14" t="s">
        <v>27</v>
      </c>
      <c r="B97" s="12">
        <v>82</v>
      </c>
      <c r="C97" s="12"/>
      <c r="D97" s="12">
        <v>60</v>
      </c>
      <c r="E97" s="12"/>
      <c r="F97" s="12"/>
      <c r="G97" s="12"/>
      <c r="H97" s="12"/>
      <c r="I97" s="12"/>
      <c r="J97" s="12"/>
      <c r="K97" s="12"/>
      <c r="L97" s="12"/>
      <c r="M97" s="9">
        <f t="shared" si="2"/>
        <v>2</v>
      </c>
      <c r="N97" s="10">
        <f>SUM(feb!F97+mrt!K97+apr!L97+M97)</f>
        <v>14</v>
      </c>
      <c r="O97" s="18">
        <f t="shared" si="4"/>
        <v>142</v>
      </c>
      <c r="P97" s="22">
        <f>SUM(feb!H97+mrt!M97+apr!N97+O97)</f>
        <v>1851</v>
      </c>
    </row>
    <row r="98" spans="1:16" ht="12.75">
      <c r="A98" s="14" t="s">
        <v>28</v>
      </c>
      <c r="B98" s="12">
        <v>82</v>
      </c>
      <c r="C98" s="12"/>
      <c r="D98" s="12">
        <v>60</v>
      </c>
      <c r="E98" s="12"/>
      <c r="F98" s="12">
        <v>79</v>
      </c>
      <c r="G98" s="12">
        <v>150</v>
      </c>
      <c r="H98" s="12"/>
      <c r="I98" s="12">
        <v>78</v>
      </c>
      <c r="J98" s="12"/>
      <c r="K98" s="12">
        <v>86</v>
      </c>
      <c r="L98" s="12"/>
      <c r="M98" s="9">
        <f t="shared" si="2"/>
        <v>6</v>
      </c>
      <c r="N98" s="10">
        <f>SUM(feb!F98+mrt!K98+apr!L98+M98)</f>
        <v>17</v>
      </c>
      <c r="O98" s="18">
        <f t="shared" si="4"/>
        <v>535</v>
      </c>
      <c r="P98" s="22">
        <f>SUM(feb!H98+mrt!M98+apr!N98+O98)</f>
        <v>1307</v>
      </c>
    </row>
    <row r="99" spans="1:16" ht="12.75">
      <c r="A99" s="14" t="s">
        <v>116</v>
      </c>
      <c r="B99" s="12"/>
      <c r="C99" s="12"/>
      <c r="D99" s="12"/>
      <c r="E99" s="12"/>
      <c r="F99" s="12"/>
      <c r="G99" s="12"/>
      <c r="H99" s="12">
        <v>125</v>
      </c>
      <c r="I99" s="12"/>
      <c r="J99" s="12"/>
      <c r="K99" s="12"/>
      <c r="L99" s="12"/>
      <c r="M99" s="9">
        <v>1</v>
      </c>
      <c r="N99" s="10">
        <f>SUM(feb!F99+mrt!K99+apr!L99+M99)</f>
        <v>1</v>
      </c>
      <c r="O99" s="18">
        <f t="shared" si="4"/>
        <v>125</v>
      </c>
      <c r="P99" s="22">
        <f>SUM(feb!H99+mrt!M99+apr!N99+O99)</f>
        <v>125</v>
      </c>
    </row>
    <row r="100" spans="1:16" ht="12.75">
      <c r="A100" s="14" t="s">
        <v>139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9">
        <f t="shared" si="2"/>
        <v>0</v>
      </c>
      <c r="N100" s="10">
        <f>SUM(feb!F100+mrt!K100+apr!L100+M100)</f>
        <v>0</v>
      </c>
      <c r="O100" s="18">
        <f t="shared" si="4"/>
        <v>0</v>
      </c>
      <c r="P100" s="22">
        <f>SUM(feb!H100+mrt!M100+apr!N100+O100)</f>
        <v>0</v>
      </c>
    </row>
    <row r="101" spans="1:16" ht="12.75">
      <c r="A101" s="14" t="s">
        <v>85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9">
        <f t="shared" si="2"/>
        <v>0</v>
      </c>
      <c r="N101" s="10">
        <f>SUM(feb!F101+mrt!K101+apr!L101+M101)</f>
        <v>0</v>
      </c>
      <c r="O101" s="18">
        <f t="shared" si="4"/>
        <v>0</v>
      </c>
      <c r="P101" s="22">
        <f>SUM(feb!H101+mrt!M101+apr!N101+O101)</f>
        <v>0</v>
      </c>
    </row>
    <row r="102" spans="1:16" ht="12.75">
      <c r="A102" s="14" t="s">
        <v>29</v>
      </c>
      <c r="B102" s="12">
        <v>82</v>
      </c>
      <c r="C102" s="12"/>
      <c r="D102" s="12">
        <v>60</v>
      </c>
      <c r="E102" s="12"/>
      <c r="F102" s="12">
        <v>79</v>
      </c>
      <c r="G102" s="12">
        <v>86</v>
      </c>
      <c r="H102" s="12">
        <v>135</v>
      </c>
      <c r="I102" s="12">
        <v>70</v>
      </c>
      <c r="J102" s="12">
        <v>139</v>
      </c>
      <c r="K102" s="12">
        <v>76</v>
      </c>
      <c r="L102" s="12"/>
      <c r="M102" s="9">
        <v>7</v>
      </c>
      <c r="N102" s="10">
        <f>SUM(feb!F102+mrt!K102+apr!L102+M102)</f>
        <v>19</v>
      </c>
      <c r="O102" s="18">
        <f t="shared" si="4"/>
        <v>727</v>
      </c>
      <c r="P102" s="22">
        <f>SUM(feb!H102+mrt!M102+apr!N102+O102)</f>
        <v>1932</v>
      </c>
    </row>
    <row r="103" spans="1:16" ht="12.75">
      <c r="A103" s="14" t="s">
        <v>122</v>
      </c>
      <c r="B103" s="12">
        <v>78</v>
      </c>
      <c r="C103" s="12"/>
      <c r="D103" s="12">
        <v>55</v>
      </c>
      <c r="E103" s="12"/>
      <c r="F103" s="12">
        <v>94</v>
      </c>
      <c r="G103" s="12">
        <v>70</v>
      </c>
      <c r="H103" s="12"/>
      <c r="I103" s="12"/>
      <c r="J103" s="12">
        <v>139</v>
      </c>
      <c r="K103" s="12"/>
      <c r="L103" s="12">
        <v>76</v>
      </c>
      <c r="M103" s="9">
        <v>6</v>
      </c>
      <c r="N103" s="10">
        <f>SUM(feb!F103+mrt!K103+apr!L103+M103)</f>
        <v>14</v>
      </c>
      <c r="O103" s="18">
        <f t="shared" si="4"/>
        <v>512</v>
      </c>
      <c r="P103" s="22">
        <f>SUM(feb!H103+mrt!M103+apr!N103+O103)</f>
        <v>1146</v>
      </c>
    </row>
    <row r="104" spans="1:16" ht="12.75">
      <c r="A104" s="14" t="s">
        <v>30</v>
      </c>
      <c r="B104" s="12"/>
      <c r="C104" s="12"/>
      <c r="D104" s="12">
        <v>55</v>
      </c>
      <c r="E104" s="12"/>
      <c r="F104" s="12">
        <v>78</v>
      </c>
      <c r="G104" s="12">
        <v>70</v>
      </c>
      <c r="H104" s="12">
        <v>115</v>
      </c>
      <c r="I104" s="12">
        <v>47</v>
      </c>
      <c r="J104" s="12"/>
      <c r="K104" s="12">
        <v>76</v>
      </c>
      <c r="L104" s="12"/>
      <c r="M104" s="9">
        <v>6</v>
      </c>
      <c r="N104" s="10">
        <f>SUM(feb!F104+mrt!K104+apr!L104+M104)</f>
        <v>18</v>
      </c>
      <c r="O104" s="18">
        <f t="shared" si="4"/>
        <v>441</v>
      </c>
      <c r="P104" s="22">
        <f>SUM(feb!H104+mrt!M104+apr!N104+O104)</f>
        <v>1474</v>
      </c>
    </row>
    <row r="105" spans="1:16" ht="12.75">
      <c r="A105" s="14" t="s">
        <v>99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9">
        <f t="shared" si="2"/>
        <v>0</v>
      </c>
      <c r="N105" s="10">
        <f>SUM(feb!F105+mrt!K105+apr!L105+M105)</f>
        <v>0</v>
      </c>
      <c r="O105" s="18">
        <f t="shared" si="4"/>
        <v>0</v>
      </c>
      <c r="P105" s="22">
        <f>SUM(feb!H105+mrt!M105+apr!N105+O105)</f>
        <v>0</v>
      </c>
    </row>
    <row r="106" spans="1:16" ht="12.75">
      <c r="A106" s="14" t="s">
        <v>37</v>
      </c>
      <c r="B106" s="12">
        <v>78</v>
      </c>
      <c r="C106" s="12"/>
      <c r="D106" s="12"/>
      <c r="E106" s="12"/>
      <c r="F106" s="12"/>
      <c r="G106" s="12">
        <v>110</v>
      </c>
      <c r="H106" s="12">
        <v>115</v>
      </c>
      <c r="I106" s="12"/>
      <c r="J106" s="12"/>
      <c r="K106" s="12"/>
      <c r="L106" s="12">
        <v>76</v>
      </c>
      <c r="M106" s="9">
        <v>4</v>
      </c>
      <c r="N106" s="10">
        <f>SUM(feb!F106+mrt!K106+apr!L106+M106)</f>
        <v>13</v>
      </c>
      <c r="O106" s="18">
        <f t="shared" si="4"/>
        <v>379</v>
      </c>
      <c r="P106" s="22">
        <f>SUM(feb!H106+mrt!M106+apr!N106+O106)</f>
        <v>1127</v>
      </c>
    </row>
    <row r="107" spans="1:16" ht="12.75">
      <c r="A107" s="14" t="s">
        <v>59</v>
      </c>
      <c r="B107" s="12">
        <v>82</v>
      </c>
      <c r="C107" s="12"/>
      <c r="D107" s="12">
        <v>39</v>
      </c>
      <c r="E107" s="12"/>
      <c r="F107" s="12"/>
      <c r="G107" s="12">
        <v>110</v>
      </c>
      <c r="H107" s="12">
        <v>135</v>
      </c>
      <c r="I107" s="12">
        <v>47</v>
      </c>
      <c r="J107" s="12">
        <v>139</v>
      </c>
      <c r="K107" s="12">
        <v>86</v>
      </c>
      <c r="L107" s="12">
        <v>86</v>
      </c>
      <c r="M107" s="9">
        <v>7</v>
      </c>
      <c r="N107" s="10">
        <f>SUM(feb!F107+mrt!K107+apr!L107+M107)</f>
        <v>19</v>
      </c>
      <c r="O107" s="18">
        <f t="shared" si="4"/>
        <v>724</v>
      </c>
      <c r="P107" s="22">
        <f>SUM(feb!H107+mrt!M107+apr!N107+O107)</f>
        <v>2512</v>
      </c>
    </row>
    <row r="108" spans="1:16" ht="12.75">
      <c r="A108" s="14" t="s">
        <v>87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9">
        <f t="shared" si="2"/>
        <v>0</v>
      </c>
      <c r="N108" s="10">
        <f>SUM(feb!F108+mrt!K108+apr!L108+M108)</f>
        <v>1</v>
      </c>
      <c r="O108" s="18">
        <f t="shared" si="4"/>
        <v>0</v>
      </c>
      <c r="P108" s="22">
        <f>SUM(feb!H108+mrt!M108+apr!N108+O108)</f>
        <v>57</v>
      </c>
    </row>
    <row r="109" spans="1:16" ht="12.75">
      <c r="A109" s="14" t="s">
        <v>70</v>
      </c>
      <c r="B109" s="12"/>
      <c r="C109" s="12"/>
      <c r="D109" s="12">
        <v>55</v>
      </c>
      <c r="E109" s="12"/>
      <c r="F109" s="12">
        <v>94</v>
      </c>
      <c r="G109" s="12">
        <v>152</v>
      </c>
      <c r="H109" s="12"/>
      <c r="I109" s="12">
        <v>250</v>
      </c>
      <c r="J109" s="12"/>
      <c r="K109" s="12">
        <v>76</v>
      </c>
      <c r="L109" s="12"/>
      <c r="M109" s="9">
        <f t="shared" si="2"/>
        <v>5</v>
      </c>
      <c r="N109" s="10">
        <f>SUM(feb!F109+mrt!K109+apr!L109+M109)</f>
        <v>16</v>
      </c>
      <c r="O109" s="18">
        <f t="shared" si="4"/>
        <v>627</v>
      </c>
      <c r="P109" s="22">
        <f>SUM(feb!H109+mrt!M109+apr!N109+O109)</f>
        <v>1331</v>
      </c>
    </row>
    <row r="110" spans="1:16" ht="12.75">
      <c r="A110" s="14" t="s">
        <v>96</v>
      </c>
      <c r="B110" s="12">
        <v>56</v>
      </c>
      <c r="C110" s="12"/>
      <c r="D110" s="12">
        <v>39</v>
      </c>
      <c r="E110" s="12"/>
      <c r="F110" s="12"/>
      <c r="G110" s="12">
        <v>47</v>
      </c>
      <c r="H110" s="12"/>
      <c r="I110" s="12"/>
      <c r="J110" s="12"/>
      <c r="K110" s="12"/>
      <c r="L110" s="12"/>
      <c r="M110" s="9">
        <f t="shared" si="2"/>
        <v>3</v>
      </c>
      <c r="N110" s="10">
        <f>SUM(feb!F110+mrt!K110+apr!L110+M110)</f>
        <v>6</v>
      </c>
      <c r="O110" s="18">
        <f t="shared" si="4"/>
        <v>142</v>
      </c>
      <c r="P110" s="22">
        <f>SUM(feb!H110+mrt!M110+apr!N110+O110)</f>
        <v>306</v>
      </c>
    </row>
    <row r="111" spans="1:16" ht="12.75">
      <c r="A111" s="14" t="s">
        <v>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9">
        <f t="shared" si="2"/>
        <v>0</v>
      </c>
      <c r="N111" s="10">
        <f>SUM(feb!F111+mrt!K111+apr!L111+M111)</f>
        <v>0</v>
      </c>
      <c r="O111" s="18">
        <f aca="true" t="shared" si="5" ref="O111:O116">SUM(B111:L111)</f>
        <v>0</v>
      </c>
      <c r="P111" s="22">
        <f>SUM(feb!H111+mrt!M111+apr!N111+O111)</f>
        <v>0</v>
      </c>
    </row>
    <row r="112" spans="1:16" ht="12.75">
      <c r="A112" s="14" t="s">
        <v>117</v>
      </c>
      <c r="B112" s="12"/>
      <c r="C112" s="12"/>
      <c r="D112" s="12"/>
      <c r="E112" s="12"/>
      <c r="F112" s="12"/>
      <c r="G112" s="12"/>
      <c r="H112" s="12"/>
      <c r="I112" s="12"/>
      <c r="J112" s="12">
        <v>139</v>
      </c>
      <c r="K112" s="12"/>
      <c r="L112" s="12"/>
      <c r="M112" s="9">
        <v>1</v>
      </c>
      <c r="N112" s="10">
        <f>SUM(feb!F112+mrt!K112+apr!L112+M112)</f>
        <v>4</v>
      </c>
      <c r="O112" s="18">
        <f t="shared" si="5"/>
        <v>139</v>
      </c>
      <c r="P112" s="22">
        <f>SUM(feb!H112+mrt!M112+apr!N112+O112)</f>
        <v>1138</v>
      </c>
    </row>
    <row r="113" spans="1:16" ht="12.75">
      <c r="A113" s="14" t="s">
        <v>92</v>
      </c>
      <c r="B113" s="12"/>
      <c r="C113" s="12"/>
      <c r="D113" s="12"/>
      <c r="E113" s="12"/>
      <c r="F113" s="12"/>
      <c r="G113" s="12"/>
      <c r="H113" s="12"/>
      <c r="I113" s="12"/>
      <c r="J113" s="12">
        <v>139</v>
      </c>
      <c r="K113" s="12"/>
      <c r="L113" s="12"/>
      <c r="M113" s="9">
        <v>1</v>
      </c>
      <c r="N113" s="10">
        <f>SUM(feb!F113+mrt!K113+apr!L113+M113)</f>
        <v>4</v>
      </c>
      <c r="O113" s="18">
        <f t="shared" si="5"/>
        <v>139</v>
      </c>
      <c r="P113" s="22">
        <f>SUM(feb!H113+mrt!M113+apr!N113+O113)</f>
        <v>831</v>
      </c>
    </row>
    <row r="114" spans="1:16" ht="12.75">
      <c r="A114" s="14" t="s">
        <v>145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>
        <v>76</v>
      </c>
      <c r="M114" s="9">
        <f t="shared" si="2"/>
        <v>1</v>
      </c>
      <c r="N114" s="10">
        <f>SUM(feb!F114+mrt!K114+apr!L114+M114)</f>
        <v>3</v>
      </c>
      <c r="O114" s="18">
        <f t="shared" si="5"/>
        <v>76</v>
      </c>
      <c r="P114" s="22">
        <f>SUM(feb!H114+mrt!M114+apr!N114+O114)</f>
        <v>308</v>
      </c>
    </row>
    <row r="115" spans="1:16" ht="12.75">
      <c r="A115" s="14" t="s">
        <v>143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9">
        <f t="shared" si="2"/>
        <v>0</v>
      </c>
      <c r="N115" s="10">
        <f>SUM(feb!F115+mrt!K115+apr!L115+M115)</f>
        <v>5</v>
      </c>
      <c r="O115" s="18">
        <f t="shared" si="5"/>
        <v>0</v>
      </c>
      <c r="P115" s="22">
        <f>SUM(feb!H115+mrt!M115+apr!N115+O115)</f>
        <v>350</v>
      </c>
    </row>
    <row r="116" spans="1:16" ht="12.75">
      <c r="A116" s="14" t="s">
        <v>114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9">
        <f t="shared" si="2"/>
        <v>0</v>
      </c>
      <c r="N116" s="10">
        <f>SUM(feb!F116+mrt!K116+apr!L116+M116)</f>
        <v>0</v>
      </c>
      <c r="O116" s="18">
        <f t="shared" si="5"/>
        <v>0</v>
      </c>
      <c r="P116" s="22">
        <f>SUM(feb!H116+mrt!M116+apr!N116+O116)</f>
        <v>0</v>
      </c>
    </row>
    <row r="117" spans="1:16" ht="12.75">
      <c r="A117" s="14" t="s">
        <v>124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9">
        <f t="shared" si="2"/>
        <v>0</v>
      </c>
      <c r="N117" s="10">
        <f>SUM(feb!F117+mrt!K117+apr!L117+M117)</f>
        <v>7</v>
      </c>
      <c r="O117" s="18">
        <f>SUM(B117:L117)</f>
        <v>0</v>
      </c>
      <c r="P117" s="22">
        <f>SUM(feb!H117+mrt!M117+apr!N117+O117)</f>
        <v>416</v>
      </c>
    </row>
    <row r="118" spans="1:16" ht="12.75">
      <c r="A118" s="14" t="s">
        <v>148</v>
      </c>
      <c r="B118" s="12"/>
      <c r="C118" s="12"/>
      <c r="D118" s="12"/>
      <c r="E118" s="12"/>
      <c r="F118" s="12"/>
      <c r="G118" s="12">
        <v>150</v>
      </c>
      <c r="H118" s="12"/>
      <c r="I118" s="12"/>
      <c r="J118" s="12"/>
      <c r="K118" s="12"/>
      <c r="L118" s="12"/>
      <c r="M118" s="9">
        <f t="shared" si="2"/>
        <v>1</v>
      </c>
      <c r="N118" s="10">
        <f>SUM(feb!F118+mrt!K118+apr!L118+M118)</f>
        <v>5</v>
      </c>
      <c r="O118" s="18">
        <f>SUM(B118:L118)</f>
        <v>150</v>
      </c>
      <c r="P118" s="22">
        <f>SUM(feb!H118+mrt!M118+apr!N118+O118)</f>
        <v>484</v>
      </c>
    </row>
    <row r="119" spans="1:16" ht="12.75">
      <c r="A119" s="14" t="s">
        <v>69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9">
        <f t="shared" si="2"/>
        <v>0</v>
      </c>
      <c r="N119" s="10">
        <f>SUM(feb!F119+mrt!K119+apr!L119+M119)</f>
        <v>1</v>
      </c>
      <c r="O119" s="18">
        <f>SUM(B119:L119)</f>
        <v>0</v>
      </c>
      <c r="P119" s="22">
        <f>SUM(feb!H119+mrt!M119+apr!N119+O119)</f>
        <v>114</v>
      </c>
    </row>
    <row r="120" spans="1:16" ht="12.75">
      <c r="A120" s="26" t="s">
        <v>95</v>
      </c>
      <c r="B120" s="27"/>
      <c r="C120" s="27"/>
      <c r="D120" s="27"/>
      <c r="E120" s="27"/>
      <c r="F120" s="27"/>
      <c r="G120" s="27">
        <v>70</v>
      </c>
      <c r="H120" s="27">
        <v>115</v>
      </c>
      <c r="I120" s="27"/>
      <c r="J120" s="27">
        <v>106</v>
      </c>
      <c r="K120" s="27"/>
      <c r="L120" s="27">
        <v>76</v>
      </c>
      <c r="M120" s="9">
        <v>3</v>
      </c>
      <c r="N120" s="10">
        <f>SUM(feb!F120+mrt!K120+apr!L120+M120)</f>
        <v>6</v>
      </c>
      <c r="O120" s="18">
        <f t="shared" si="4"/>
        <v>367</v>
      </c>
      <c r="P120" s="22">
        <f>SUM(feb!H120+mrt!M120+apr!N120+O120)</f>
        <v>1185</v>
      </c>
    </row>
    <row r="121" spans="1:16" ht="12.75">
      <c r="A121" s="39" t="s">
        <v>118</v>
      </c>
      <c r="B121" s="27">
        <v>82</v>
      </c>
      <c r="C121" s="27"/>
      <c r="D121" s="27">
        <v>60</v>
      </c>
      <c r="E121" s="27"/>
      <c r="F121" s="27"/>
      <c r="G121" s="27">
        <v>86</v>
      </c>
      <c r="H121" s="27"/>
      <c r="I121" s="27"/>
      <c r="J121" s="27"/>
      <c r="K121" s="27">
        <v>86</v>
      </c>
      <c r="L121" s="27"/>
      <c r="M121" s="9">
        <f t="shared" si="2"/>
        <v>4</v>
      </c>
      <c r="N121" s="10">
        <f>SUM(feb!F121+mrt!K121+apr!L121+M121)</f>
        <v>11</v>
      </c>
      <c r="O121" s="18">
        <f t="shared" si="4"/>
        <v>314</v>
      </c>
      <c r="P121" s="22">
        <f>SUM(feb!H121+mrt!M121+apr!N121+O121)</f>
        <v>797</v>
      </c>
    </row>
    <row r="122" spans="1:16" ht="12.75">
      <c r="A122" s="26" t="s">
        <v>115</v>
      </c>
      <c r="B122" s="27">
        <v>56</v>
      </c>
      <c r="C122" s="27"/>
      <c r="D122" s="27">
        <v>39</v>
      </c>
      <c r="E122" s="27"/>
      <c r="F122" s="27">
        <v>78</v>
      </c>
      <c r="G122" s="27"/>
      <c r="H122" s="27">
        <v>115</v>
      </c>
      <c r="I122" s="27"/>
      <c r="J122" s="27">
        <v>77</v>
      </c>
      <c r="K122" s="27">
        <v>49</v>
      </c>
      <c r="L122" s="27">
        <v>52</v>
      </c>
      <c r="M122" s="9">
        <v>6</v>
      </c>
      <c r="N122" s="10">
        <f>SUM(feb!F122+mrt!K122+apr!L122+M122)</f>
        <v>12</v>
      </c>
      <c r="O122" s="18">
        <f t="shared" si="4"/>
        <v>466</v>
      </c>
      <c r="P122" s="22">
        <f>SUM(feb!H122+mrt!M122+apr!N122+O122)</f>
        <v>753</v>
      </c>
    </row>
    <row r="123" spans="1:16" ht="12.75">
      <c r="A123" s="26" t="s">
        <v>31</v>
      </c>
      <c r="B123" s="27">
        <v>56</v>
      </c>
      <c r="C123" s="27"/>
      <c r="D123" s="27">
        <v>55</v>
      </c>
      <c r="E123" s="27"/>
      <c r="F123" s="27"/>
      <c r="G123" s="27">
        <v>152</v>
      </c>
      <c r="H123" s="27"/>
      <c r="I123" s="27"/>
      <c r="J123" s="27">
        <v>139</v>
      </c>
      <c r="K123" s="27"/>
      <c r="L123" s="27">
        <v>75</v>
      </c>
      <c r="M123" s="9">
        <v>5</v>
      </c>
      <c r="N123" s="10">
        <f>SUM(feb!F123+mrt!K123+apr!L123+M123)</f>
        <v>13</v>
      </c>
      <c r="O123" s="18">
        <f t="shared" si="4"/>
        <v>477</v>
      </c>
      <c r="P123" s="22">
        <f>SUM(feb!H123+mrt!M123+apr!N123+O123)</f>
        <v>1226</v>
      </c>
    </row>
    <row r="124" spans="1:16" ht="12.75">
      <c r="A124" s="26" t="s">
        <v>142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9">
        <f t="shared" si="2"/>
        <v>0</v>
      </c>
      <c r="N124" s="10">
        <f>SUM(feb!F124+mrt!K124+apr!L124+M124)</f>
        <v>2</v>
      </c>
      <c r="O124" s="18">
        <f>SUM(B124:L124)</f>
        <v>0</v>
      </c>
      <c r="P124" s="22">
        <f>SUM(feb!H124+mrt!M124+apr!N124+O124)</f>
        <v>446</v>
      </c>
    </row>
    <row r="125" spans="1:16" ht="13.5" thickBot="1">
      <c r="A125" s="15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25">
        <f>COUNT(B125,D125,F125,G125,I125,K125)</f>
        <v>0</v>
      </c>
      <c r="N125" s="28">
        <f>SUM(feb!F125+mrt!K125+apr!L125+M125)</f>
        <v>0</v>
      </c>
      <c r="O125" s="29">
        <f>SUM(B125:L125)</f>
        <v>0</v>
      </c>
      <c r="P125" s="30">
        <f>SUM(feb!H125+mrt!M125+apr!N125+O125)</f>
        <v>0</v>
      </c>
    </row>
  </sheetData>
  <sheetProtection/>
  <mergeCells count="4">
    <mergeCell ref="O2:O3"/>
    <mergeCell ref="P2:P3"/>
    <mergeCell ref="M2:M3"/>
    <mergeCell ref="N2:N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3" topLeftCell="A46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16.8515625" style="6" customWidth="1"/>
    <col min="2" max="3" width="4.00390625" style="6" customWidth="1"/>
    <col min="4" max="4" width="3.7109375" style="6" customWidth="1"/>
    <col min="5" max="6" width="3.8515625" style="6" customWidth="1"/>
    <col min="7" max="7" width="4.140625" style="6" customWidth="1"/>
    <col min="8" max="8" width="3.7109375" style="6" customWidth="1"/>
    <col min="9" max="9" width="4.28125" style="6" customWidth="1"/>
    <col min="10" max="10" width="3.8515625" style="6" customWidth="1"/>
    <col min="11" max="14" width="5.7109375" style="6" customWidth="1"/>
    <col min="15" max="16384" width="9.140625" style="6" customWidth="1"/>
  </cols>
  <sheetData>
    <row r="1" spans="1:14" ht="27.75" customHeight="1" thickBot="1">
      <c r="A1" s="51" t="s">
        <v>132</v>
      </c>
      <c r="N1" s="52" t="s">
        <v>40</v>
      </c>
    </row>
    <row r="2" spans="1:14" s="8" customFormat="1" ht="57" customHeight="1">
      <c r="A2" s="20"/>
      <c r="B2" s="19" t="s">
        <v>2</v>
      </c>
      <c r="C2" s="19" t="s">
        <v>3</v>
      </c>
      <c r="D2" s="19" t="s">
        <v>2</v>
      </c>
      <c r="E2" s="19" t="s">
        <v>3</v>
      </c>
      <c r="F2" s="19" t="s">
        <v>2</v>
      </c>
      <c r="G2" s="19" t="s">
        <v>3</v>
      </c>
      <c r="H2" s="19" t="s">
        <v>2</v>
      </c>
      <c r="I2" s="19" t="s">
        <v>3</v>
      </c>
      <c r="J2" s="19" t="s">
        <v>2</v>
      </c>
      <c r="K2" s="73" t="s">
        <v>43</v>
      </c>
      <c r="L2" s="71" t="s">
        <v>44</v>
      </c>
      <c r="M2" s="65" t="s">
        <v>45</v>
      </c>
      <c r="N2" s="67" t="s">
        <v>46</v>
      </c>
    </row>
    <row r="3" spans="1:14" ht="18" customHeight="1" thickBot="1">
      <c r="A3" s="21"/>
      <c r="B3" s="5">
        <v>2</v>
      </c>
      <c r="C3" s="5">
        <v>3</v>
      </c>
      <c r="D3" s="5">
        <v>9</v>
      </c>
      <c r="E3" s="5">
        <v>10</v>
      </c>
      <c r="F3" s="5">
        <v>16</v>
      </c>
      <c r="G3" s="5">
        <v>17</v>
      </c>
      <c r="H3" s="5">
        <v>23</v>
      </c>
      <c r="I3" s="5">
        <v>24</v>
      </c>
      <c r="J3" s="5">
        <v>30</v>
      </c>
      <c r="K3" s="74"/>
      <c r="L3" s="72"/>
      <c r="M3" s="66"/>
      <c r="N3" s="68"/>
    </row>
    <row r="4" spans="1:14" ht="12.75">
      <c r="A4" s="14" t="s">
        <v>146</v>
      </c>
      <c r="B4" s="12"/>
      <c r="C4" s="12"/>
      <c r="D4" s="12"/>
      <c r="E4" s="12"/>
      <c r="F4" s="12"/>
      <c r="G4" s="12">
        <v>90</v>
      </c>
      <c r="H4" s="12"/>
      <c r="I4" s="12"/>
      <c r="J4" s="12">
        <v>147</v>
      </c>
      <c r="K4" s="9">
        <v>2</v>
      </c>
      <c r="L4" s="10">
        <f>SUM(feb!F4+mrt!K4+apr!L4+mei!M4+K4)</f>
        <v>6</v>
      </c>
      <c r="M4" s="18">
        <f>SUM(B4:J4)</f>
        <v>237</v>
      </c>
      <c r="N4" s="22">
        <f>SUM(feb!H4+mrt!M4+apr!N4+mei!O4+M4)</f>
        <v>837</v>
      </c>
    </row>
    <row r="5" spans="1:14" ht="12.75">
      <c r="A5" s="14" t="s">
        <v>6</v>
      </c>
      <c r="B5" s="12">
        <v>128</v>
      </c>
      <c r="C5" s="12">
        <v>61</v>
      </c>
      <c r="D5" s="12"/>
      <c r="E5" s="12"/>
      <c r="F5" s="12"/>
      <c r="G5" s="12"/>
      <c r="H5" s="12"/>
      <c r="I5" s="12"/>
      <c r="J5" s="12"/>
      <c r="K5" s="9">
        <v>2</v>
      </c>
      <c r="L5" s="10">
        <f>SUM(feb!F5+mrt!K5+apr!L5+mei!M5+K5)</f>
        <v>4</v>
      </c>
      <c r="M5" s="18">
        <f>SUM(B5:J5)</f>
        <v>189</v>
      </c>
      <c r="N5" s="22">
        <f>SUM(feb!H5+mrt!M5+apr!N5+mei!O5+M5)</f>
        <v>623</v>
      </c>
    </row>
    <row r="6" spans="1:14" ht="12.75">
      <c r="A6" s="14" t="s">
        <v>32</v>
      </c>
      <c r="B6" s="12">
        <v>183</v>
      </c>
      <c r="C6" s="12"/>
      <c r="D6" s="12"/>
      <c r="E6" s="12"/>
      <c r="F6" s="12"/>
      <c r="G6" s="12"/>
      <c r="H6" s="12"/>
      <c r="I6" s="12"/>
      <c r="J6" s="12"/>
      <c r="K6" s="9">
        <v>1</v>
      </c>
      <c r="L6" s="10">
        <f>SUM(feb!F6+mrt!K6+apr!L6+mei!M6+K6)</f>
        <v>7</v>
      </c>
      <c r="M6" s="18">
        <f>SUM(B6:J6)</f>
        <v>183</v>
      </c>
      <c r="N6" s="22">
        <f>SUM(feb!H6+mrt!M6+apr!N6+mei!O6+M6)</f>
        <v>413</v>
      </c>
    </row>
    <row r="7" spans="1:14" ht="12.75">
      <c r="A7" s="14" t="s">
        <v>97</v>
      </c>
      <c r="B7" s="12"/>
      <c r="C7" s="12"/>
      <c r="D7" s="12"/>
      <c r="E7" s="12"/>
      <c r="F7" s="12"/>
      <c r="G7" s="12"/>
      <c r="H7" s="12"/>
      <c r="I7" s="12">
        <v>71</v>
      </c>
      <c r="J7" s="12"/>
      <c r="K7" s="9">
        <f>COUNT(C7,E7,G7,I7)</f>
        <v>1</v>
      </c>
      <c r="L7" s="10">
        <f>SUM(feb!F7+mrt!K7+apr!L7+mei!M7+K7)</f>
        <v>11</v>
      </c>
      <c r="M7" s="18">
        <f>SUM(B7:J7)</f>
        <v>71</v>
      </c>
      <c r="N7" s="22">
        <f>SUM(feb!H7+mrt!M7+apr!N7+mei!O7+M7)</f>
        <v>608</v>
      </c>
    </row>
    <row r="8" spans="1:14" ht="12.75">
      <c r="A8" s="14" t="s">
        <v>82</v>
      </c>
      <c r="B8" s="12"/>
      <c r="C8" s="12"/>
      <c r="D8" s="12"/>
      <c r="E8" s="12"/>
      <c r="F8" s="12">
        <v>93</v>
      </c>
      <c r="G8" s="12"/>
      <c r="H8" s="12"/>
      <c r="I8" s="12"/>
      <c r="J8" s="12"/>
      <c r="K8" s="9">
        <v>1</v>
      </c>
      <c r="L8" s="10">
        <f>SUM(feb!F8+mrt!K8+apr!L8+mei!M8+K8)</f>
        <v>9</v>
      </c>
      <c r="M8" s="18">
        <f aca="true" t="shared" si="0" ref="M8:M73">SUM(B8:J8)</f>
        <v>93</v>
      </c>
      <c r="N8" s="22">
        <f>SUM(feb!H8+mrt!M8+apr!N8+mei!O8+M8)</f>
        <v>937</v>
      </c>
    </row>
    <row r="9" spans="1:14" ht="12.75">
      <c r="A9" s="14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9">
        <f aca="true" t="shared" si="1" ref="K9:K73">COUNT(C9,E9,G9,I9)</f>
        <v>0</v>
      </c>
      <c r="L9" s="10">
        <f>SUM(feb!F9+mrt!K9+apr!L9+mei!M9+K9)</f>
        <v>0</v>
      </c>
      <c r="M9" s="18">
        <f t="shared" si="0"/>
        <v>0</v>
      </c>
      <c r="N9" s="22">
        <f>SUM(feb!H9+mrt!M9+apr!N9+mei!O9+M9)</f>
        <v>0</v>
      </c>
    </row>
    <row r="10" spans="1:14" ht="12.75">
      <c r="A10" s="14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9">
        <f t="shared" si="1"/>
        <v>0</v>
      </c>
      <c r="L10" s="10">
        <f>SUM(feb!F10+mrt!K10+apr!L10+mei!M10+K10)</f>
        <v>1</v>
      </c>
      <c r="M10" s="18">
        <f t="shared" si="0"/>
        <v>0</v>
      </c>
      <c r="N10" s="22">
        <f>SUM(feb!H10+mrt!M10+apr!N10+mei!O10+M10)</f>
        <v>201</v>
      </c>
    </row>
    <row r="11" spans="1:14" ht="12.75">
      <c r="A11" s="14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9">
        <f t="shared" si="1"/>
        <v>0</v>
      </c>
      <c r="L11" s="10">
        <f>SUM(feb!F11+mrt!K11+apr!L11+mei!M11+K11)</f>
        <v>11</v>
      </c>
      <c r="M11" s="18">
        <f t="shared" si="0"/>
        <v>0</v>
      </c>
      <c r="N11" s="22">
        <f>SUM(feb!H11+mrt!M11+apr!N11+mei!O11+M11)</f>
        <v>1251</v>
      </c>
    </row>
    <row r="12" spans="1:14" ht="12.75">
      <c r="A12" s="14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9">
        <f t="shared" si="1"/>
        <v>0</v>
      </c>
      <c r="L12" s="10">
        <f>SUM(feb!F12+mrt!K12+apr!L12+mei!M12+K12)</f>
        <v>0</v>
      </c>
      <c r="M12" s="18">
        <f t="shared" si="0"/>
        <v>0</v>
      </c>
      <c r="N12" s="22">
        <f>SUM(feb!H12+mrt!M12+apr!N12+mei!O12+M12)</f>
        <v>0</v>
      </c>
    </row>
    <row r="13" spans="1:14" ht="12.75">
      <c r="A13" s="14" t="s">
        <v>86</v>
      </c>
      <c r="B13" s="12"/>
      <c r="C13" s="12"/>
      <c r="D13" s="12">
        <v>125</v>
      </c>
      <c r="E13" s="12">
        <v>78</v>
      </c>
      <c r="F13" s="12"/>
      <c r="G13" s="12">
        <v>90</v>
      </c>
      <c r="H13" s="12">
        <v>142</v>
      </c>
      <c r="I13" s="12"/>
      <c r="J13" s="12">
        <v>147</v>
      </c>
      <c r="K13" s="9">
        <v>3</v>
      </c>
      <c r="L13" s="10">
        <f>SUM(feb!F13+mrt!K13+apr!L13+mei!M13+K13)</f>
        <v>21</v>
      </c>
      <c r="M13" s="18">
        <f t="shared" si="0"/>
        <v>582</v>
      </c>
      <c r="N13" s="22">
        <f>SUM(feb!H13+mrt!M13+apr!N13+mei!O13+M13)</f>
        <v>3013</v>
      </c>
    </row>
    <row r="14" spans="1:14" ht="12.75">
      <c r="A14" s="14" t="s">
        <v>62</v>
      </c>
      <c r="B14" s="12"/>
      <c r="C14" s="12"/>
      <c r="D14" s="12">
        <v>88</v>
      </c>
      <c r="E14" s="12">
        <v>68</v>
      </c>
      <c r="F14" s="12">
        <v>93</v>
      </c>
      <c r="G14" s="12"/>
      <c r="H14" s="12">
        <v>99</v>
      </c>
      <c r="I14" s="12">
        <v>89</v>
      </c>
      <c r="J14" s="12">
        <v>88</v>
      </c>
      <c r="K14" s="9">
        <v>3</v>
      </c>
      <c r="L14" s="10">
        <f>SUM(feb!F14+mrt!K14+apr!L14+mei!M14+K14)</f>
        <v>17</v>
      </c>
      <c r="M14" s="18">
        <f t="shared" si="0"/>
        <v>525</v>
      </c>
      <c r="N14" s="22">
        <f>SUM(feb!H14+mrt!M14+apr!N14+mei!O14+M14)</f>
        <v>1802</v>
      </c>
    </row>
    <row r="15" spans="1:14" ht="12.75">
      <c r="A15" s="14" t="s">
        <v>8</v>
      </c>
      <c r="B15" s="12"/>
      <c r="C15" s="12"/>
      <c r="D15" s="12">
        <v>88</v>
      </c>
      <c r="E15" s="12">
        <v>68</v>
      </c>
      <c r="F15" s="12"/>
      <c r="G15" s="12">
        <v>53</v>
      </c>
      <c r="H15" s="12">
        <v>87</v>
      </c>
      <c r="I15" s="12">
        <v>71</v>
      </c>
      <c r="J15" s="12">
        <v>81</v>
      </c>
      <c r="K15" s="9">
        <v>4</v>
      </c>
      <c r="L15" s="10">
        <f>SUM(feb!F15+mrt!K15+apr!L15+mei!M15+K15)</f>
        <v>22</v>
      </c>
      <c r="M15" s="18">
        <f t="shared" si="0"/>
        <v>448</v>
      </c>
      <c r="N15" s="22">
        <f>SUM(feb!H15+mrt!M15+apr!N15+mei!O15+M15)</f>
        <v>1865</v>
      </c>
    </row>
    <row r="16" spans="1:14" ht="12.75">
      <c r="A16" s="14" t="s">
        <v>149</v>
      </c>
      <c r="B16" s="12">
        <v>88</v>
      </c>
      <c r="C16" s="12"/>
      <c r="D16" s="12"/>
      <c r="E16" s="12"/>
      <c r="F16" s="12"/>
      <c r="G16" s="12"/>
      <c r="H16" s="12"/>
      <c r="I16" s="12"/>
      <c r="J16" s="12">
        <v>81</v>
      </c>
      <c r="K16" s="9">
        <v>1</v>
      </c>
      <c r="L16" s="10">
        <f>SUM(feb!F16+mrt!K16+apr!L16+mei!M16+K16)</f>
        <v>3</v>
      </c>
      <c r="M16" s="18">
        <f t="shared" si="0"/>
        <v>169</v>
      </c>
      <c r="N16" s="22">
        <f>SUM(feb!H16+mrt!M16+apr!N16+mei!O16+M16)</f>
        <v>431</v>
      </c>
    </row>
    <row r="17" spans="1:14" ht="12.75">
      <c r="A17" s="14" t="s">
        <v>67</v>
      </c>
      <c r="B17" s="12"/>
      <c r="C17" s="12"/>
      <c r="D17" s="12">
        <v>125</v>
      </c>
      <c r="E17" s="12"/>
      <c r="F17" s="12">
        <v>130</v>
      </c>
      <c r="G17" s="12">
        <v>90</v>
      </c>
      <c r="H17" s="12">
        <v>85</v>
      </c>
      <c r="I17" s="12">
        <v>89</v>
      </c>
      <c r="J17" s="12">
        <v>86</v>
      </c>
      <c r="K17" s="9">
        <v>3</v>
      </c>
      <c r="L17" s="10">
        <f>SUM(feb!F17+mrt!K17+apr!L17+mei!M17+K17)</f>
        <v>18</v>
      </c>
      <c r="M17" s="18">
        <f t="shared" si="0"/>
        <v>605</v>
      </c>
      <c r="N17" s="22">
        <f>SUM(feb!H17+mrt!M17+apr!N17+mei!O17+M17)</f>
        <v>2840</v>
      </c>
    </row>
    <row r="18" spans="1:14" ht="12.75">
      <c r="A18" s="14" t="s">
        <v>63</v>
      </c>
      <c r="B18" s="12">
        <v>141</v>
      </c>
      <c r="C18" s="12"/>
      <c r="D18" s="12"/>
      <c r="E18" s="12">
        <v>78</v>
      </c>
      <c r="F18" s="12"/>
      <c r="G18" s="12">
        <v>90</v>
      </c>
      <c r="H18" s="12"/>
      <c r="I18" s="12">
        <v>71</v>
      </c>
      <c r="J18" s="12"/>
      <c r="K18" s="9">
        <v>4</v>
      </c>
      <c r="L18" s="10">
        <f>SUM(feb!F18+mrt!K18+apr!L18+mei!M18+K18)</f>
        <v>18</v>
      </c>
      <c r="M18" s="18">
        <f t="shared" si="0"/>
        <v>380</v>
      </c>
      <c r="N18" s="22">
        <f>SUM(feb!H18+mrt!M18+apr!N18+mei!O18+M18)</f>
        <v>1471</v>
      </c>
    </row>
    <row r="19" spans="1:14" ht="12.75">
      <c r="A19" s="14" t="s">
        <v>76</v>
      </c>
      <c r="B19" s="12">
        <v>150</v>
      </c>
      <c r="C19" s="12"/>
      <c r="D19" s="12"/>
      <c r="E19" s="12"/>
      <c r="F19" s="12"/>
      <c r="G19" s="12">
        <v>90</v>
      </c>
      <c r="H19" s="12">
        <v>95</v>
      </c>
      <c r="I19" s="12">
        <v>100</v>
      </c>
      <c r="J19" s="12">
        <v>91</v>
      </c>
      <c r="K19" s="9">
        <v>3</v>
      </c>
      <c r="L19" s="10">
        <f>SUM(feb!F19+mrt!K19+apr!L19+mei!M19+K19)</f>
        <v>11</v>
      </c>
      <c r="M19" s="18">
        <f t="shared" si="0"/>
        <v>526</v>
      </c>
      <c r="N19" s="22">
        <f>SUM(feb!H19+mrt!M19+apr!N19+mei!O19+M19)</f>
        <v>1155</v>
      </c>
    </row>
    <row r="20" spans="1:14" ht="12.75">
      <c r="A20" s="41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9">
        <f t="shared" si="1"/>
        <v>0</v>
      </c>
      <c r="L20" s="10">
        <f>SUM(feb!F20+mrt!K20+apr!L20+mei!M20+K20)</f>
        <v>0</v>
      </c>
      <c r="M20" s="18">
        <f t="shared" si="0"/>
        <v>0</v>
      </c>
      <c r="N20" s="22">
        <f>SUM(feb!H20+mrt!M20+apr!N20+mei!O20+M20)</f>
        <v>0</v>
      </c>
    </row>
    <row r="21" spans="1:14" ht="12.75">
      <c r="A21" s="1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9">
        <f t="shared" si="1"/>
        <v>0</v>
      </c>
      <c r="L21" s="10">
        <f>SUM(feb!F21+mrt!K21+apr!L21+mei!M21+K21)</f>
        <v>1</v>
      </c>
      <c r="M21" s="18">
        <f t="shared" si="0"/>
        <v>0</v>
      </c>
      <c r="N21" s="22">
        <f>SUM(feb!H21+mrt!M21+apr!N21+mei!O21+M21)</f>
        <v>65</v>
      </c>
    </row>
    <row r="22" spans="1:14" ht="12.75">
      <c r="A22" s="14" t="s">
        <v>89</v>
      </c>
      <c r="B22" s="12"/>
      <c r="C22" s="12"/>
      <c r="D22" s="12"/>
      <c r="E22" s="12">
        <v>78</v>
      </c>
      <c r="F22" s="12"/>
      <c r="G22" s="12"/>
      <c r="H22" s="12"/>
      <c r="I22" s="12"/>
      <c r="J22" s="12"/>
      <c r="K22" s="9">
        <f t="shared" si="1"/>
        <v>1</v>
      </c>
      <c r="L22" s="10">
        <f>SUM(feb!F22+mrt!K22+apr!L22+mei!M22+K22)</f>
        <v>4</v>
      </c>
      <c r="M22" s="18">
        <f t="shared" si="0"/>
        <v>78</v>
      </c>
      <c r="N22" s="22">
        <f>SUM(feb!H22+mrt!M22+apr!N22+mei!O22+M22)</f>
        <v>271</v>
      </c>
    </row>
    <row r="23" spans="1:14" ht="12.75">
      <c r="A23" s="14" t="s">
        <v>90</v>
      </c>
      <c r="B23" s="12"/>
      <c r="C23" s="12"/>
      <c r="D23" s="12"/>
      <c r="E23" s="12">
        <v>78</v>
      </c>
      <c r="F23" s="12"/>
      <c r="G23" s="12"/>
      <c r="H23" s="12"/>
      <c r="I23" s="12"/>
      <c r="J23" s="12"/>
      <c r="K23" s="9">
        <f t="shared" si="1"/>
        <v>1</v>
      </c>
      <c r="L23" s="10">
        <f>SUM(feb!F23+mrt!K23+apr!L23+mei!M23+K23)</f>
        <v>3</v>
      </c>
      <c r="M23" s="18">
        <f t="shared" si="0"/>
        <v>78</v>
      </c>
      <c r="N23" s="22">
        <f>SUM(feb!H23+mrt!M23+apr!N23+mei!O23+M23)</f>
        <v>209</v>
      </c>
    </row>
    <row r="24" spans="1:14" ht="12.75">
      <c r="A24" s="14" t="s">
        <v>135</v>
      </c>
      <c r="B24" s="12"/>
      <c r="C24" s="12"/>
      <c r="D24" s="12"/>
      <c r="E24" s="12"/>
      <c r="F24" s="12"/>
      <c r="G24" s="12"/>
      <c r="H24" s="12"/>
      <c r="I24" s="12"/>
      <c r="J24" s="12"/>
      <c r="K24" s="9">
        <f t="shared" si="1"/>
        <v>0</v>
      </c>
      <c r="L24" s="10">
        <f>SUM(feb!F24+mrt!K24+apr!L24+mei!M24+K24)</f>
        <v>7</v>
      </c>
      <c r="M24" s="18">
        <f t="shared" si="0"/>
        <v>0</v>
      </c>
      <c r="N24" s="22">
        <f>SUM(feb!H24+mrt!M24+apr!N24+mei!O24+M24)</f>
        <v>459</v>
      </c>
    </row>
    <row r="25" spans="1:14" ht="12.75">
      <c r="A25" s="14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9">
        <f t="shared" si="1"/>
        <v>0</v>
      </c>
      <c r="L25" s="10">
        <f>SUM(feb!F25+mrt!K25+apr!L25+mei!M25+K25)</f>
        <v>0</v>
      </c>
      <c r="M25" s="18">
        <f t="shared" si="0"/>
        <v>0</v>
      </c>
      <c r="N25" s="22">
        <f>SUM(feb!H25+mrt!M25+apr!N25+mei!O25+M25)</f>
        <v>0</v>
      </c>
    </row>
    <row r="26" spans="1:14" ht="12.75">
      <c r="A26" s="14" t="s">
        <v>101</v>
      </c>
      <c r="B26" s="12"/>
      <c r="C26" s="12">
        <v>47</v>
      </c>
      <c r="D26" s="12"/>
      <c r="E26" s="12">
        <v>48</v>
      </c>
      <c r="F26" s="12"/>
      <c r="G26" s="12">
        <v>53</v>
      </c>
      <c r="H26" s="12"/>
      <c r="I26" s="12"/>
      <c r="J26" s="12"/>
      <c r="K26" s="9">
        <f t="shared" si="1"/>
        <v>3</v>
      </c>
      <c r="L26" s="10">
        <f>SUM(feb!F26+mrt!K26+apr!L26+mei!M26+K26)</f>
        <v>17</v>
      </c>
      <c r="M26" s="18">
        <f t="shared" si="0"/>
        <v>148</v>
      </c>
      <c r="N26" s="22">
        <f>SUM(feb!H26+mrt!M26+apr!N26+mei!O26+M26)</f>
        <v>833</v>
      </c>
    </row>
    <row r="27" spans="1:14" ht="12.75">
      <c r="A27" s="14" t="s">
        <v>150</v>
      </c>
      <c r="B27" s="12"/>
      <c r="C27" s="12"/>
      <c r="D27" s="12"/>
      <c r="E27" s="12"/>
      <c r="F27" s="12"/>
      <c r="G27" s="12"/>
      <c r="H27" s="12"/>
      <c r="I27" s="12"/>
      <c r="J27" s="12"/>
      <c r="K27" s="9">
        <f t="shared" si="1"/>
        <v>0</v>
      </c>
      <c r="L27" s="10">
        <f>SUM(feb!F27+mrt!K27+apr!L27+mei!M27+K27)</f>
        <v>0</v>
      </c>
      <c r="M27" s="18">
        <f t="shared" si="0"/>
        <v>0</v>
      </c>
      <c r="N27" s="22">
        <f>SUM(feb!H27+mrt!M27+apr!N27+mei!O27+M27)</f>
        <v>0</v>
      </c>
    </row>
    <row r="28" spans="1:14" ht="12.75">
      <c r="A28" s="14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9">
        <f t="shared" si="1"/>
        <v>0</v>
      </c>
      <c r="L28" s="10">
        <f>SUM(feb!F28+mrt!K28+apr!L28+mei!M28+K28)</f>
        <v>0</v>
      </c>
      <c r="M28" s="18">
        <f t="shared" si="0"/>
        <v>0</v>
      </c>
      <c r="N28" s="22">
        <f>SUM(feb!H28+mrt!M28+apr!N28+mei!O28+M28)</f>
        <v>0</v>
      </c>
    </row>
    <row r="29" spans="1:14" ht="12.75">
      <c r="A29" s="14" t="s">
        <v>111</v>
      </c>
      <c r="B29" s="12">
        <v>94</v>
      </c>
      <c r="C29" s="12">
        <v>65</v>
      </c>
      <c r="D29" s="12">
        <v>130</v>
      </c>
      <c r="E29" s="12"/>
      <c r="F29" s="12"/>
      <c r="G29" s="12">
        <v>74</v>
      </c>
      <c r="H29" s="12">
        <v>99</v>
      </c>
      <c r="I29" s="12">
        <v>89</v>
      </c>
      <c r="J29" s="12">
        <v>88</v>
      </c>
      <c r="K29" s="9">
        <v>4</v>
      </c>
      <c r="L29" s="10">
        <f>SUM(feb!F29+mrt!K29+apr!L29+mei!M29+K29)</f>
        <v>17</v>
      </c>
      <c r="M29" s="18">
        <f t="shared" si="0"/>
        <v>639</v>
      </c>
      <c r="N29" s="22">
        <f>SUM(feb!H29+mrt!M29+apr!N29+mei!O29+M29)</f>
        <v>2383</v>
      </c>
    </row>
    <row r="30" spans="1:14" ht="12.75">
      <c r="A30" s="14" t="s">
        <v>103</v>
      </c>
      <c r="B30" s="12"/>
      <c r="C30" s="12"/>
      <c r="D30" s="12"/>
      <c r="E30" s="12"/>
      <c r="F30" s="12"/>
      <c r="G30" s="12"/>
      <c r="H30" s="12"/>
      <c r="I30" s="12"/>
      <c r="J30" s="12"/>
      <c r="K30" s="9">
        <f t="shared" si="1"/>
        <v>0</v>
      </c>
      <c r="L30" s="10">
        <f>SUM(feb!F30+mrt!K30+apr!L30+mei!M30+K30)</f>
        <v>5</v>
      </c>
      <c r="M30" s="18">
        <f t="shared" si="0"/>
        <v>0</v>
      </c>
      <c r="N30" s="22">
        <f>SUM(feb!H30+mrt!M30+apr!N30+mei!O30+M30)</f>
        <v>471</v>
      </c>
    </row>
    <row r="31" spans="1:14" ht="12.75">
      <c r="A31" s="14" t="s">
        <v>144</v>
      </c>
      <c r="B31" s="12"/>
      <c r="C31" s="12"/>
      <c r="D31" s="12"/>
      <c r="E31" s="12"/>
      <c r="F31" s="12"/>
      <c r="G31" s="12"/>
      <c r="H31" s="12"/>
      <c r="I31" s="12"/>
      <c r="J31" s="12"/>
      <c r="K31" s="9">
        <f t="shared" si="1"/>
        <v>0</v>
      </c>
      <c r="L31" s="10">
        <f>SUM(feb!F31+mrt!K31+apr!L31+mei!M31+K31)</f>
        <v>5</v>
      </c>
      <c r="M31" s="18">
        <f t="shared" si="0"/>
        <v>0</v>
      </c>
      <c r="N31" s="22">
        <f>SUM(feb!H31+mrt!M31+apr!N31+mei!O31+M31)</f>
        <v>544</v>
      </c>
    </row>
    <row r="32" spans="1:14" ht="12.75">
      <c r="A32" s="14" t="s">
        <v>10</v>
      </c>
      <c r="B32" s="12">
        <v>183</v>
      </c>
      <c r="C32" s="12"/>
      <c r="D32" s="12"/>
      <c r="E32" s="12">
        <v>78</v>
      </c>
      <c r="F32" s="12"/>
      <c r="G32" s="12"/>
      <c r="H32" s="12"/>
      <c r="I32" s="12"/>
      <c r="J32" s="12">
        <v>147</v>
      </c>
      <c r="K32" s="9">
        <v>2</v>
      </c>
      <c r="L32" s="10">
        <f>SUM(feb!F32+mrt!K32+apr!L32+mei!M32+K32)</f>
        <v>11</v>
      </c>
      <c r="M32" s="18">
        <f t="shared" si="0"/>
        <v>408</v>
      </c>
      <c r="N32" s="22">
        <f>SUM(feb!H32+mrt!M32+apr!N32+mei!O32+M32)</f>
        <v>1589</v>
      </c>
    </row>
    <row r="33" spans="1:14" ht="12.75">
      <c r="A33" s="14" t="s">
        <v>154</v>
      </c>
      <c r="B33" s="12"/>
      <c r="C33" s="12"/>
      <c r="D33" s="12"/>
      <c r="E33" s="12">
        <v>48</v>
      </c>
      <c r="F33" s="12"/>
      <c r="G33" s="12">
        <v>53</v>
      </c>
      <c r="H33" s="12"/>
      <c r="I33" s="12">
        <v>51</v>
      </c>
      <c r="J33" s="12"/>
      <c r="K33" s="9">
        <f>COUNT(C33,E33,G33,I33)</f>
        <v>3</v>
      </c>
      <c r="L33" s="10">
        <f>SUM(feb!F33+mrt!K33+apr!L33+mei!M33+K33)</f>
        <v>8</v>
      </c>
      <c r="M33" s="18">
        <f>SUM(B33:J33)</f>
        <v>152</v>
      </c>
      <c r="N33" s="22">
        <f>SUM(feb!H33+mrt!M33+apr!N33+mei!O33+M33)</f>
        <v>398</v>
      </c>
    </row>
    <row r="34" spans="1:14" ht="12.75">
      <c r="A34" s="14" t="s">
        <v>161</v>
      </c>
      <c r="B34" s="12"/>
      <c r="C34" s="12"/>
      <c r="D34" s="12"/>
      <c r="E34" s="12"/>
      <c r="F34" s="12"/>
      <c r="G34" s="12"/>
      <c r="H34" s="12"/>
      <c r="I34" s="12"/>
      <c r="J34" s="12"/>
      <c r="K34" s="9">
        <f>COUNT(C34,E34,G34,I34)</f>
        <v>0</v>
      </c>
      <c r="L34" s="10">
        <f>SUM(feb!F34+mrt!K34+apr!L34+mei!M34+K34)</f>
        <v>2</v>
      </c>
      <c r="M34" s="18">
        <f>SUM(B34:J34)</f>
        <v>0</v>
      </c>
      <c r="N34" s="22">
        <f>SUM(feb!H34+mrt!M34+apr!N34+mei!O34+M34)</f>
        <v>224</v>
      </c>
    </row>
    <row r="35" spans="1:14" ht="12.75">
      <c r="A35" s="14" t="s">
        <v>36</v>
      </c>
      <c r="B35" s="12">
        <v>183</v>
      </c>
      <c r="C35" s="12">
        <v>83</v>
      </c>
      <c r="D35" s="12"/>
      <c r="E35" s="12"/>
      <c r="F35" s="12"/>
      <c r="G35" s="12"/>
      <c r="H35" s="12"/>
      <c r="I35" s="12"/>
      <c r="J35" s="12"/>
      <c r="K35" s="9">
        <v>2</v>
      </c>
      <c r="L35" s="10">
        <f>SUM(feb!F35+mrt!K35+apr!L35+mei!M35+K35)</f>
        <v>10</v>
      </c>
      <c r="M35" s="18">
        <f>SUM(B35:J35)</f>
        <v>266</v>
      </c>
      <c r="N35" s="22">
        <f>SUM(feb!H35+mrt!M35+apr!N35+mei!O35+M35)</f>
        <v>1281</v>
      </c>
    </row>
    <row r="36" spans="1:14" ht="12.75">
      <c r="A36" s="14" t="s">
        <v>104</v>
      </c>
      <c r="B36" s="12"/>
      <c r="C36" s="12"/>
      <c r="D36" s="12"/>
      <c r="E36" s="12"/>
      <c r="F36" s="12"/>
      <c r="G36" s="12"/>
      <c r="H36" s="12"/>
      <c r="I36" s="12"/>
      <c r="J36" s="12"/>
      <c r="K36" s="9">
        <f t="shared" si="1"/>
        <v>0</v>
      </c>
      <c r="L36" s="10">
        <f>SUM(feb!F36+mrt!K36+apr!L36+mei!M36+K36)</f>
        <v>1</v>
      </c>
      <c r="M36" s="18">
        <f t="shared" si="0"/>
        <v>0</v>
      </c>
      <c r="N36" s="22">
        <f>SUM(feb!H36+mrt!M36+apr!N36+mei!O36+M36)</f>
        <v>63</v>
      </c>
    </row>
    <row r="37" spans="1:14" ht="12.75">
      <c r="A37" s="14" t="s">
        <v>60</v>
      </c>
      <c r="B37" s="12">
        <v>141</v>
      </c>
      <c r="C37" s="12"/>
      <c r="D37" s="12"/>
      <c r="E37" s="12">
        <v>78</v>
      </c>
      <c r="F37" s="12"/>
      <c r="G37" s="12">
        <v>90</v>
      </c>
      <c r="H37" s="12"/>
      <c r="I37" s="12">
        <v>89</v>
      </c>
      <c r="J37" s="12"/>
      <c r="K37" s="9">
        <v>4</v>
      </c>
      <c r="L37" s="10">
        <f>SUM(feb!F37+mrt!K37+apr!L37+mei!M37+K37)</f>
        <v>18</v>
      </c>
      <c r="M37" s="18">
        <f t="shared" si="0"/>
        <v>398</v>
      </c>
      <c r="N37" s="22">
        <f>SUM(feb!H37+mrt!M37+apr!N37+mei!O37+M37)</f>
        <v>1478</v>
      </c>
    </row>
    <row r="38" spans="1:14" ht="12.75">
      <c r="A38" s="14" t="s">
        <v>105</v>
      </c>
      <c r="B38" s="12">
        <v>88</v>
      </c>
      <c r="C38" s="12"/>
      <c r="D38" s="12">
        <v>88</v>
      </c>
      <c r="E38" s="12">
        <v>48</v>
      </c>
      <c r="F38" s="12"/>
      <c r="G38" s="12">
        <v>74</v>
      </c>
      <c r="H38" s="12">
        <v>87</v>
      </c>
      <c r="I38" s="12"/>
      <c r="J38" s="12"/>
      <c r="K38" s="9">
        <v>3</v>
      </c>
      <c r="L38" s="10">
        <f>SUM(feb!F38+mrt!K38+apr!L38+mei!M38+K38)</f>
        <v>14</v>
      </c>
      <c r="M38" s="18">
        <f t="shared" si="0"/>
        <v>385</v>
      </c>
      <c r="N38" s="22">
        <f>SUM(feb!H38+mrt!M38+apr!N38+mei!O38+M38)</f>
        <v>1331</v>
      </c>
    </row>
    <row r="39" spans="1:14" ht="12.75">
      <c r="A39" s="14" t="s">
        <v>11</v>
      </c>
      <c r="B39" s="12"/>
      <c r="C39" s="12">
        <v>52</v>
      </c>
      <c r="D39" s="12">
        <v>120</v>
      </c>
      <c r="E39" s="12">
        <v>78</v>
      </c>
      <c r="F39" s="12"/>
      <c r="G39" s="12">
        <v>74</v>
      </c>
      <c r="H39" s="12">
        <v>99</v>
      </c>
      <c r="I39" s="12">
        <v>89</v>
      </c>
      <c r="J39" s="12"/>
      <c r="K39" s="9">
        <v>4</v>
      </c>
      <c r="L39" s="10">
        <f>SUM(feb!F39+mrt!K39+apr!L39+mei!M39+K39)</f>
        <v>21</v>
      </c>
      <c r="M39" s="18">
        <f t="shared" si="0"/>
        <v>512</v>
      </c>
      <c r="N39" s="22">
        <f>SUM(feb!H39+mrt!M39+apr!N39+mei!O39+M39)</f>
        <v>2512</v>
      </c>
    </row>
    <row r="40" spans="1:14" ht="12.75">
      <c r="A40" s="14" t="s">
        <v>12</v>
      </c>
      <c r="B40" s="12"/>
      <c r="C40" s="12"/>
      <c r="D40" s="12"/>
      <c r="E40" s="12">
        <v>48</v>
      </c>
      <c r="F40" s="12">
        <v>93</v>
      </c>
      <c r="G40" s="12">
        <v>53</v>
      </c>
      <c r="H40" s="12">
        <v>87</v>
      </c>
      <c r="I40" s="12">
        <v>71</v>
      </c>
      <c r="J40" s="12">
        <v>81</v>
      </c>
      <c r="K40" s="9">
        <v>4</v>
      </c>
      <c r="L40" s="10">
        <f>SUM(feb!F40+mrt!K40+apr!L40+mei!M40+K40)</f>
        <v>21</v>
      </c>
      <c r="M40" s="18">
        <f t="shared" si="0"/>
        <v>433</v>
      </c>
      <c r="N40" s="22">
        <f>SUM(feb!H40+mrt!M40+apr!N40+mei!O40+M40)</f>
        <v>1751</v>
      </c>
    </row>
    <row r="41" spans="1:14" ht="12.75">
      <c r="A41" s="14" t="s">
        <v>84</v>
      </c>
      <c r="B41" s="12"/>
      <c r="C41" s="12"/>
      <c r="D41" s="12"/>
      <c r="E41" s="12">
        <v>68</v>
      </c>
      <c r="F41" s="12"/>
      <c r="G41" s="12">
        <v>74</v>
      </c>
      <c r="H41" s="12"/>
      <c r="I41" s="12">
        <v>51</v>
      </c>
      <c r="J41" s="12"/>
      <c r="K41" s="9">
        <f t="shared" si="1"/>
        <v>3</v>
      </c>
      <c r="L41" s="10">
        <f>SUM(feb!F41+mrt!K41+apr!L41+mei!M41+K41)</f>
        <v>15</v>
      </c>
      <c r="M41" s="18">
        <f t="shared" si="0"/>
        <v>193</v>
      </c>
      <c r="N41" s="22">
        <f>SUM(feb!H41+mrt!M41+apr!N41+mei!O41+M41)</f>
        <v>974</v>
      </c>
    </row>
    <row r="42" spans="1:14" ht="12.75">
      <c r="A42" s="38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9">
        <f t="shared" si="1"/>
        <v>0</v>
      </c>
      <c r="L42" s="10">
        <f>SUM(feb!F42+mrt!K42+apr!L42+mei!M42+K42)</f>
        <v>0</v>
      </c>
      <c r="M42" s="18">
        <f t="shared" si="0"/>
        <v>0</v>
      </c>
      <c r="N42" s="22">
        <f>SUM(feb!H42+mrt!M42+apr!N42+mei!O42+M42)</f>
        <v>0</v>
      </c>
    </row>
    <row r="43" spans="1:14" ht="12.75">
      <c r="A43" s="14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9">
        <f t="shared" si="1"/>
        <v>0</v>
      </c>
      <c r="L43" s="10">
        <f>SUM(feb!F43+mrt!K43+apr!L43+mei!M43+K43)</f>
        <v>0</v>
      </c>
      <c r="M43" s="18">
        <f t="shared" si="0"/>
        <v>0</v>
      </c>
      <c r="N43" s="22">
        <f>SUM(feb!H43+mrt!M43+apr!N43+mei!O43+M43)</f>
        <v>0</v>
      </c>
    </row>
    <row r="44" spans="1:14" ht="12.75">
      <c r="A44" s="14" t="s">
        <v>13</v>
      </c>
      <c r="B44" s="12"/>
      <c r="C44" s="12"/>
      <c r="D44" s="12">
        <v>125</v>
      </c>
      <c r="E44" s="12">
        <v>78</v>
      </c>
      <c r="F44" s="12">
        <v>130</v>
      </c>
      <c r="G44" s="12">
        <v>90</v>
      </c>
      <c r="H44" s="12">
        <v>142</v>
      </c>
      <c r="I44" s="12">
        <v>89</v>
      </c>
      <c r="J44" s="12">
        <v>147</v>
      </c>
      <c r="K44" s="9">
        <v>4</v>
      </c>
      <c r="L44" s="10">
        <f>SUM(feb!F44+mrt!K44+apr!L44+mei!M44+K44)</f>
        <v>21</v>
      </c>
      <c r="M44" s="18">
        <f t="shared" si="0"/>
        <v>801</v>
      </c>
      <c r="N44" s="22">
        <f>SUM(feb!H44+mrt!M44+apr!N44+mei!O44+M44)</f>
        <v>3389</v>
      </c>
    </row>
    <row r="45" spans="1:14" ht="12.75">
      <c r="A45" s="38" t="s">
        <v>106</v>
      </c>
      <c r="B45" s="12"/>
      <c r="C45" s="12"/>
      <c r="D45" s="12"/>
      <c r="E45" s="12"/>
      <c r="F45" s="12"/>
      <c r="G45" s="12"/>
      <c r="H45" s="12"/>
      <c r="I45" s="12"/>
      <c r="J45" s="12"/>
      <c r="K45" s="9">
        <f t="shared" si="1"/>
        <v>0</v>
      </c>
      <c r="L45" s="10">
        <f>SUM(feb!F45+mrt!K45+apr!L45+mei!M45+K45)</f>
        <v>0</v>
      </c>
      <c r="M45" s="18">
        <f t="shared" si="0"/>
        <v>0</v>
      </c>
      <c r="N45" s="22">
        <f>SUM(feb!H45+mrt!M45+apr!N45+mei!O45+M45)</f>
        <v>0</v>
      </c>
    </row>
    <row r="46" spans="1:14" ht="12.75">
      <c r="A46" s="38" t="s">
        <v>136</v>
      </c>
      <c r="B46" s="12"/>
      <c r="C46" s="12"/>
      <c r="D46" s="12">
        <v>125</v>
      </c>
      <c r="E46" s="12">
        <v>78</v>
      </c>
      <c r="F46" s="12"/>
      <c r="G46" s="12">
        <v>90</v>
      </c>
      <c r="H46" s="12"/>
      <c r="I46" s="12">
        <v>89</v>
      </c>
      <c r="J46" s="12"/>
      <c r="K46" s="9">
        <v>4</v>
      </c>
      <c r="L46" s="10">
        <f>SUM(feb!F46+mrt!K46+apr!L46+mei!M46+K46)</f>
        <v>15</v>
      </c>
      <c r="M46" s="18">
        <f t="shared" si="0"/>
        <v>382</v>
      </c>
      <c r="N46" s="22">
        <f>SUM(feb!H46+mrt!M46+apr!N46+mei!O46+M46)</f>
        <v>1296</v>
      </c>
    </row>
    <row r="47" spans="1:14" ht="12.75">
      <c r="A47" s="14" t="s">
        <v>94</v>
      </c>
      <c r="B47" s="12"/>
      <c r="C47" s="12"/>
      <c r="D47" s="12"/>
      <c r="E47" s="12"/>
      <c r="F47" s="12"/>
      <c r="G47" s="12"/>
      <c r="H47" s="12"/>
      <c r="I47" s="12"/>
      <c r="J47" s="12"/>
      <c r="K47" s="9">
        <f t="shared" si="1"/>
        <v>0</v>
      </c>
      <c r="L47" s="10">
        <f>SUM(feb!F47+mrt!K47+apr!L47+mei!M47+K47)</f>
        <v>0</v>
      </c>
      <c r="M47" s="18">
        <f t="shared" si="0"/>
        <v>0</v>
      </c>
      <c r="N47" s="22">
        <f>SUM(feb!H47+mrt!M47+apr!N47+mei!O47+M47)</f>
        <v>0</v>
      </c>
    </row>
    <row r="48" spans="1:14" ht="12.75">
      <c r="A48" s="38" t="s">
        <v>112</v>
      </c>
      <c r="B48" s="12"/>
      <c r="C48" s="12"/>
      <c r="D48" s="12"/>
      <c r="E48" s="12"/>
      <c r="F48" s="12"/>
      <c r="G48" s="12"/>
      <c r="H48" s="12"/>
      <c r="I48" s="12"/>
      <c r="J48" s="12"/>
      <c r="K48" s="9">
        <f t="shared" si="1"/>
        <v>0</v>
      </c>
      <c r="L48" s="10">
        <f>SUM(feb!F48+mrt!K48+apr!L48+mei!M48+K48)</f>
        <v>0</v>
      </c>
      <c r="M48" s="18">
        <f t="shared" si="0"/>
        <v>0</v>
      </c>
      <c r="N48" s="22">
        <f>SUM(feb!H48+mrt!M48+apr!N48+mei!O48+M48)</f>
        <v>0</v>
      </c>
    </row>
    <row r="49" spans="1:14" ht="12.75">
      <c r="A49" s="38" t="s">
        <v>162</v>
      </c>
      <c r="B49" s="12"/>
      <c r="C49" s="12"/>
      <c r="D49" s="12"/>
      <c r="E49" s="12"/>
      <c r="F49" s="12"/>
      <c r="G49" s="12"/>
      <c r="H49" s="12"/>
      <c r="I49" s="12"/>
      <c r="J49" s="12"/>
      <c r="K49" s="9"/>
      <c r="L49" s="10"/>
      <c r="M49" s="18"/>
      <c r="N49" s="22"/>
    </row>
    <row r="50" spans="1:14" ht="12.75">
      <c r="A50" s="14" t="s">
        <v>14</v>
      </c>
      <c r="B50" s="12">
        <v>183</v>
      </c>
      <c r="C50" s="12"/>
      <c r="D50" s="12"/>
      <c r="E50" s="12"/>
      <c r="F50" s="12"/>
      <c r="G50" s="12"/>
      <c r="H50" s="12">
        <v>139</v>
      </c>
      <c r="I50" s="12">
        <v>147</v>
      </c>
      <c r="J50" s="12">
        <v>138</v>
      </c>
      <c r="K50" s="9">
        <v>2</v>
      </c>
      <c r="L50" s="10">
        <f>SUM(feb!F50+mrt!K50+apr!L50+mei!M50+K50)</f>
        <v>14</v>
      </c>
      <c r="M50" s="18">
        <f t="shared" si="0"/>
        <v>607</v>
      </c>
      <c r="N50" s="22">
        <f>SUM(feb!H50+mrt!M50+apr!N50+mei!O50+M50)</f>
        <v>2148</v>
      </c>
    </row>
    <row r="51" spans="1:14" ht="12.75">
      <c r="A51" s="14" t="s">
        <v>126</v>
      </c>
      <c r="B51" s="12"/>
      <c r="C51" s="12"/>
      <c r="D51" s="12"/>
      <c r="E51" s="12"/>
      <c r="F51" s="12"/>
      <c r="G51" s="12">
        <v>53</v>
      </c>
      <c r="H51" s="12"/>
      <c r="I51" s="12"/>
      <c r="J51" s="12"/>
      <c r="K51" s="9">
        <f t="shared" si="1"/>
        <v>1</v>
      </c>
      <c r="L51" s="10">
        <f>SUM(feb!F51+mrt!K51+apr!L51+mei!M51+K51)</f>
        <v>15</v>
      </c>
      <c r="M51" s="18">
        <f t="shared" si="0"/>
        <v>53</v>
      </c>
      <c r="N51" s="22">
        <f>SUM(feb!H51+mrt!M51+apr!N51+mei!O51+M51)</f>
        <v>757</v>
      </c>
    </row>
    <row r="52" spans="1:14" ht="12.75">
      <c r="A52" s="14" t="s">
        <v>123</v>
      </c>
      <c r="B52" s="12"/>
      <c r="C52" s="12"/>
      <c r="D52" s="12"/>
      <c r="E52" s="12"/>
      <c r="F52" s="12"/>
      <c r="G52" s="12">
        <v>53</v>
      </c>
      <c r="H52" s="12"/>
      <c r="I52" s="12"/>
      <c r="J52" s="12"/>
      <c r="K52" s="9">
        <f t="shared" si="1"/>
        <v>1</v>
      </c>
      <c r="L52" s="10">
        <f>SUM(feb!F52+mrt!K52+apr!L52+mei!M52+K52)</f>
        <v>10</v>
      </c>
      <c r="M52" s="18">
        <f t="shared" si="0"/>
        <v>53</v>
      </c>
      <c r="N52" s="22">
        <f>SUM(feb!H52+mrt!M52+apr!N52+mei!O52+M52)</f>
        <v>483</v>
      </c>
    </row>
    <row r="53" spans="1:14" ht="12.75">
      <c r="A53" s="14" t="s">
        <v>15</v>
      </c>
      <c r="B53" s="12"/>
      <c r="C53" s="12"/>
      <c r="D53" s="12"/>
      <c r="E53" s="12"/>
      <c r="F53" s="12"/>
      <c r="G53" s="12">
        <v>53</v>
      </c>
      <c r="H53" s="12">
        <v>87</v>
      </c>
      <c r="I53" s="12">
        <v>71</v>
      </c>
      <c r="J53" s="12">
        <v>103</v>
      </c>
      <c r="K53" s="9">
        <v>3</v>
      </c>
      <c r="L53" s="10">
        <f>SUM(feb!F53+mrt!K53+apr!L53+mei!M53+K53)</f>
        <v>13</v>
      </c>
      <c r="M53" s="18">
        <f t="shared" si="0"/>
        <v>314</v>
      </c>
      <c r="N53" s="22">
        <f>SUM(feb!H53+mrt!M53+apr!N53+mei!O53+M53)</f>
        <v>1170</v>
      </c>
    </row>
    <row r="54" spans="1:14" ht="12.75">
      <c r="A54" s="14" t="s">
        <v>79</v>
      </c>
      <c r="B54" s="12">
        <v>150</v>
      </c>
      <c r="C54" s="12"/>
      <c r="D54" s="12"/>
      <c r="E54" s="12"/>
      <c r="F54" s="12"/>
      <c r="G54" s="12"/>
      <c r="H54" s="12"/>
      <c r="I54" s="12"/>
      <c r="J54" s="12">
        <v>147</v>
      </c>
      <c r="K54" s="9">
        <v>1</v>
      </c>
      <c r="L54" s="10">
        <f>SUM(feb!F54+mrt!K54+apr!L54+mei!M54+K54)</f>
        <v>14</v>
      </c>
      <c r="M54" s="18">
        <f t="shared" si="0"/>
        <v>297</v>
      </c>
      <c r="N54" s="22">
        <f>SUM(feb!H54+mrt!M54+apr!N54+mei!O54+M54)</f>
        <v>2889</v>
      </c>
    </row>
    <row r="55" spans="1:14" ht="12.75">
      <c r="A55" s="14" t="s">
        <v>68</v>
      </c>
      <c r="B55" s="12"/>
      <c r="C55" s="12"/>
      <c r="D55" s="12"/>
      <c r="E55" s="12">
        <v>68</v>
      </c>
      <c r="F55" s="12"/>
      <c r="G55" s="12"/>
      <c r="H55" s="12"/>
      <c r="I55" s="12"/>
      <c r="J55" s="12"/>
      <c r="K55" s="9">
        <f t="shared" si="1"/>
        <v>1</v>
      </c>
      <c r="L55" s="10">
        <f>SUM(feb!F55+mrt!K55+apr!L55+mei!M55+K55)</f>
        <v>6</v>
      </c>
      <c r="M55" s="18">
        <f t="shared" si="0"/>
        <v>68</v>
      </c>
      <c r="N55" s="22">
        <f>SUM(feb!H55+mrt!M55+apr!N55+mei!O55+M55)</f>
        <v>612</v>
      </c>
    </row>
    <row r="56" spans="1:14" ht="12.75">
      <c r="A56" s="14" t="s">
        <v>73</v>
      </c>
      <c r="B56" s="12">
        <v>88</v>
      </c>
      <c r="C56" s="12"/>
      <c r="D56" s="12">
        <v>93</v>
      </c>
      <c r="E56" s="12">
        <v>68</v>
      </c>
      <c r="F56" s="12">
        <v>74</v>
      </c>
      <c r="G56" s="12"/>
      <c r="H56" s="12">
        <v>87</v>
      </c>
      <c r="I56" s="12"/>
      <c r="J56" s="12">
        <v>81</v>
      </c>
      <c r="K56" s="9">
        <v>2</v>
      </c>
      <c r="L56" s="10">
        <f>SUM(feb!F56+mrt!K56+apr!L56+mei!M56+K56)</f>
        <v>13</v>
      </c>
      <c r="M56" s="18">
        <f t="shared" si="0"/>
        <v>491</v>
      </c>
      <c r="N56" s="22">
        <f>SUM(feb!H56+mrt!M56+apr!N56+mei!O56+M56)</f>
        <v>1572</v>
      </c>
    </row>
    <row r="57" spans="1:14" ht="12.75">
      <c r="A57" s="14" t="s">
        <v>137</v>
      </c>
      <c r="B57" s="12"/>
      <c r="C57" s="12"/>
      <c r="D57" s="12"/>
      <c r="E57" s="12"/>
      <c r="F57" s="12"/>
      <c r="G57" s="12"/>
      <c r="H57" s="12"/>
      <c r="I57" s="12"/>
      <c r="J57" s="12"/>
      <c r="K57" s="9">
        <f t="shared" si="1"/>
        <v>0</v>
      </c>
      <c r="L57" s="10">
        <f>SUM(feb!F57+mrt!K57+apr!L57+mei!M57+K57)</f>
        <v>13</v>
      </c>
      <c r="M57" s="18">
        <f t="shared" si="0"/>
        <v>0</v>
      </c>
      <c r="N57" s="22">
        <f>SUM(feb!H57+mrt!M57+apr!N57+mei!O57+M57)</f>
        <v>1223</v>
      </c>
    </row>
    <row r="58" spans="1:14" ht="12.75">
      <c r="A58" s="14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9">
        <f t="shared" si="1"/>
        <v>0</v>
      </c>
      <c r="L58" s="10">
        <f>SUM(feb!F58+mrt!K58+apr!L58+mei!M58+K58)</f>
        <v>3</v>
      </c>
      <c r="M58" s="18">
        <f t="shared" si="0"/>
        <v>0</v>
      </c>
      <c r="N58" s="22">
        <f>SUM(feb!H58+mrt!M58+apr!N58+mei!O58+M58)</f>
        <v>275</v>
      </c>
    </row>
    <row r="59" spans="1:14" ht="12.75">
      <c r="A59" s="14" t="s">
        <v>35</v>
      </c>
      <c r="B59" s="12">
        <v>183</v>
      </c>
      <c r="C59" s="12">
        <v>83</v>
      </c>
      <c r="D59" s="12"/>
      <c r="E59" s="12"/>
      <c r="F59" s="12"/>
      <c r="G59" s="12"/>
      <c r="H59" s="12"/>
      <c r="I59" s="12"/>
      <c r="J59" s="12"/>
      <c r="K59" s="9">
        <v>2</v>
      </c>
      <c r="L59" s="10">
        <f>SUM(feb!F59+mrt!K59+apr!L59+mei!M59+K59)</f>
        <v>18</v>
      </c>
      <c r="M59" s="18">
        <f t="shared" si="0"/>
        <v>266</v>
      </c>
      <c r="N59" s="22">
        <f>SUM(feb!H59+mrt!M59+apr!N59+mei!O59+M59)</f>
        <v>1838</v>
      </c>
    </row>
    <row r="60" spans="1:14" ht="12.75">
      <c r="A60" s="14" t="s">
        <v>78</v>
      </c>
      <c r="B60" s="12"/>
      <c r="C60" s="12"/>
      <c r="D60" s="12"/>
      <c r="E60" s="12"/>
      <c r="F60" s="12"/>
      <c r="G60" s="12"/>
      <c r="H60" s="12"/>
      <c r="I60" s="12">
        <v>89</v>
      </c>
      <c r="J60" s="12"/>
      <c r="K60" s="9">
        <f t="shared" si="1"/>
        <v>1</v>
      </c>
      <c r="L60" s="10">
        <f>SUM(feb!F60+mrt!K60+apr!L60+mei!M60+K60)</f>
        <v>18</v>
      </c>
      <c r="M60" s="18">
        <f t="shared" si="0"/>
        <v>89</v>
      </c>
      <c r="N60" s="22">
        <f>SUM(feb!H60+mrt!M60+apr!N60+mei!O60+M60)</f>
        <v>1904</v>
      </c>
    </row>
    <row r="61" spans="1:14" ht="12.75">
      <c r="A61" s="14" t="s">
        <v>98</v>
      </c>
      <c r="B61" s="12"/>
      <c r="C61" s="12"/>
      <c r="D61" s="12"/>
      <c r="E61" s="12"/>
      <c r="F61" s="12"/>
      <c r="G61" s="12"/>
      <c r="H61" s="12"/>
      <c r="I61" s="12"/>
      <c r="J61" s="12"/>
      <c r="K61" s="9">
        <f t="shared" si="1"/>
        <v>0</v>
      </c>
      <c r="L61" s="10">
        <f>SUM(feb!F61+mrt!K61+apr!L61+mei!M61+K61)</f>
        <v>0</v>
      </c>
      <c r="M61" s="18">
        <f t="shared" si="0"/>
        <v>0</v>
      </c>
      <c r="N61" s="22">
        <f>SUM(feb!H61+mrt!M61+apr!N61+mei!O61+M61)</f>
        <v>0</v>
      </c>
    </row>
    <row r="62" spans="1:14" ht="12.75">
      <c r="A62" s="14" t="s">
        <v>16</v>
      </c>
      <c r="B62" s="12">
        <v>60</v>
      </c>
      <c r="C62" s="12">
        <v>48</v>
      </c>
      <c r="D62" s="12"/>
      <c r="E62" s="12"/>
      <c r="F62" s="12"/>
      <c r="G62" s="12"/>
      <c r="H62" s="12"/>
      <c r="I62" s="12"/>
      <c r="J62" s="12"/>
      <c r="K62" s="9">
        <v>2</v>
      </c>
      <c r="L62" s="10">
        <f>SUM(feb!F62+mrt!K62+apr!L62+mei!M62+K62)</f>
        <v>6</v>
      </c>
      <c r="M62" s="18">
        <f t="shared" si="0"/>
        <v>108</v>
      </c>
      <c r="N62" s="22">
        <f>SUM(feb!H62+mrt!M62+apr!N62+mei!O62+M62)</f>
        <v>304</v>
      </c>
    </row>
    <row r="63" spans="1:14" ht="12.75">
      <c r="A63" s="14" t="s">
        <v>125</v>
      </c>
      <c r="B63" s="12">
        <v>88</v>
      </c>
      <c r="C63" s="12"/>
      <c r="D63" s="12">
        <v>88</v>
      </c>
      <c r="E63" s="12">
        <v>68</v>
      </c>
      <c r="F63" s="12">
        <v>93</v>
      </c>
      <c r="G63" s="12"/>
      <c r="H63" s="12">
        <v>87</v>
      </c>
      <c r="I63" s="12">
        <v>71</v>
      </c>
      <c r="J63" s="12"/>
      <c r="K63" s="9">
        <v>3</v>
      </c>
      <c r="L63" s="10">
        <f>SUM(feb!F63+mrt!K63+apr!L63+mei!M63+K63)</f>
        <v>18</v>
      </c>
      <c r="M63" s="18">
        <f t="shared" si="0"/>
        <v>495</v>
      </c>
      <c r="N63" s="22">
        <f>SUM(feb!H63+mrt!M63+apr!N63+mei!O63+M63)</f>
        <v>2107</v>
      </c>
    </row>
    <row r="64" spans="1:14" ht="12.75">
      <c r="A64" s="14" t="s">
        <v>17</v>
      </c>
      <c r="B64" s="12">
        <v>183</v>
      </c>
      <c r="C64" s="12">
        <v>83</v>
      </c>
      <c r="D64" s="12">
        <v>125</v>
      </c>
      <c r="E64" s="12">
        <v>78</v>
      </c>
      <c r="F64" s="12"/>
      <c r="G64" s="12">
        <v>90</v>
      </c>
      <c r="H64" s="12"/>
      <c r="I64" s="12"/>
      <c r="J64" s="12"/>
      <c r="K64" s="9">
        <v>4</v>
      </c>
      <c r="L64" s="10">
        <f>SUM(feb!F64+mrt!K64+apr!L64+mei!M64+K64)</f>
        <v>21</v>
      </c>
      <c r="M64" s="18">
        <f t="shared" si="0"/>
        <v>559</v>
      </c>
      <c r="N64" s="22">
        <f>SUM(feb!H64+mrt!M64+apr!N64+mei!O64+M64)</f>
        <v>2433</v>
      </c>
    </row>
    <row r="65" spans="1:14" ht="12.75">
      <c r="A65" s="14" t="s">
        <v>77</v>
      </c>
      <c r="B65" s="12">
        <v>88</v>
      </c>
      <c r="C65" s="12">
        <v>52</v>
      </c>
      <c r="D65" s="12"/>
      <c r="E65" s="12">
        <v>68</v>
      </c>
      <c r="F65" s="12">
        <v>74</v>
      </c>
      <c r="G65" s="12"/>
      <c r="H65" s="12"/>
      <c r="I65" s="12"/>
      <c r="J65" s="12"/>
      <c r="K65" s="9">
        <v>3</v>
      </c>
      <c r="L65" s="10">
        <f>SUM(feb!F65+mrt!K65+apr!L65+mei!M65+K65)</f>
        <v>19</v>
      </c>
      <c r="M65" s="18">
        <f t="shared" si="0"/>
        <v>282</v>
      </c>
      <c r="N65" s="22">
        <f>SUM(feb!H65+mrt!M65+apr!N65+mei!O65+M65)</f>
        <v>1817</v>
      </c>
    </row>
    <row r="66" spans="1:14" ht="12.75">
      <c r="A66" s="14" t="s">
        <v>18</v>
      </c>
      <c r="B66" s="12"/>
      <c r="C66" s="12"/>
      <c r="D66" s="12"/>
      <c r="E66" s="12">
        <v>48</v>
      </c>
      <c r="F66" s="12"/>
      <c r="G66" s="12">
        <v>53</v>
      </c>
      <c r="H66" s="12"/>
      <c r="I66" s="12">
        <v>51</v>
      </c>
      <c r="J66" s="12"/>
      <c r="K66" s="9">
        <f t="shared" si="1"/>
        <v>3</v>
      </c>
      <c r="L66" s="10">
        <f>SUM(feb!F66+mrt!K66+apr!L66+mei!M66+K66)</f>
        <v>14</v>
      </c>
      <c r="M66" s="18">
        <f t="shared" si="0"/>
        <v>152</v>
      </c>
      <c r="N66" s="22">
        <f>SUM(feb!H66+mrt!M66+apr!N66+mei!O66+M66)</f>
        <v>722</v>
      </c>
    </row>
    <row r="67" spans="1:14" ht="12.75">
      <c r="A67" s="14" t="s">
        <v>19</v>
      </c>
      <c r="B67" s="12"/>
      <c r="C67" s="12"/>
      <c r="D67" s="12"/>
      <c r="E67" s="12"/>
      <c r="F67" s="12"/>
      <c r="G67" s="12"/>
      <c r="H67" s="12"/>
      <c r="I67" s="12"/>
      <c r="J67" s="12"/>
      <c r="K67" s="9">
        <f t="shared" si="1"/>
        <v>0</v>
      </c>
      <c r="L67" s="10">
        <f>SUM(feb!F67+mrt!K67+apr!L67+mei!M67+K67)</f>
        <v>0</v>
      </c>
      <c r="M67" s="18">
        <f t="shared" si="0"/>
        <v>0</v>
      </c>
      <c r="N67" s="22">
        <f>SUM(feb!H67+mrt!M67+apr!N67+mei!O67+M67)</f>
        <v>0</v>
      </c>
    </row>
    <row r="68" spans="1:14" ht="12.75">
      <c r="A68" s="14" t="s">
        <v>71</v>
      </c>
      <c r="B68" s="12">
        <v>143</v>
      </c>
      <c r="C68" s="12">
        <v>83</v>
      </c>
      <c r="D68" s="12"/>
      <c r="E68" s="12">
        <v>78</v>
      </c>
      <c r="F68" s="12">
        <v>130</v>
      </c>
      <c r="G68" s="12">
        <v>90</v>
      </c>
      <c r="H68" s="12"/>
      <c r="I68" s="12"/>
      <c r="J68" s="12"/>
      <c r="K68" s="9">
        <v>4</v>
      </c>
      <c r="L68" s="10">
        <f>SUM(feb!F68+mrt!K68+apr!L68+mei!M68+K68)</f>
        <v>20</v>
      </c>
      <c r="M68" s="18">
        <f t="shared" si="0"/>
        <v>524</v>
      </c>
      <c r="N68" s="22">
        <f>SUM(feb!H68+mrt!M68+apr!N68+mei!O68+M68)</f>
        <v>1828</v>
      </c>
    </row>
    <row r="69" spans="1:14" ht="12.75">
      <c r="A69" s="14" t="s">
        <v>152</v>
      </c>
      <c r="B69" s="12"/>
      <c r="C69" s="12"/>
      <c r="D69" s="12"/>
      <c r="E69" s="12"/>
      <c r="F69" s="12"/>
      <c r="G69" s="12"/>
      <c r="H69" s="12"/>
      <c r="I69" s="12"/>
      <c r="J69" s="12"/>
      <c r="K69" s="9">
        <f>COUNT(C69,E69,G69,I69)</f>
        <v>0</v>
      </c>
      <c r="L69" s="10">
        <f>SUM(feb!F69+mrt!K69+apr!L69+mei!M69+K69)</f>
        <v>2</v>
      </c>
      <c r="M69" s="18">
        <f>SUM(B69:J69)</f>
        <v>0</v>
      </c>
      <c r="N69" s="22">
        <f>SUM(feb!H69+mrt!M69+apr!N69+mei!O69+M69)</f>
        <v>103</v>
      </c>
    </row>
    <row r="70" spans="1:14" ht="12.75">
      <c r="A70" s="14" t="s">
        <v>34</v>
      </c>
      <c r="B70" s="12">
        <v>128</v>
      </c>
      <c r="C70" s="12">
        <v>61</v>
      </c>
      <c r="D70" s="12"/>
      <c r="E70" s="12"/>
      <c r="F70" s="12"/>
      <c r="G70" s="12"/>
      <c r="H70" s="12"/>
      <c r="I70" s="12"/>
      <c r="J70" s="12"/>
      <c r="K70" s="9">
        <v>2</v>
      </c>
      <c r="L70" s="10">
        <f>SUM(feb!F70+mrt!K70+apr!L70+mei!M70+K70)</f>
        <v>6</v>
      </c>
      <c r="M70" s="18">
        <f t="shared" si="0"/>
        <v>189</v>
      </c>
      <c r="N70" s="22">
        <f>SUM(feb!H70+mrt!M70+apr!N70+mei!O70+M70)</f>
        <v>627</v>
      </c>
    </row>
    <row r="71" spans="1:14" ht="12.75">
      <c r="A71" s="14" t="s">
        <v>151</v>
      </c>
      <c r="B71" s="12"/>
      <c r="C71" s="12"/>
      <c r="D71" s="12"/>
      <c r="E71" s="12"/>
      <c r="F71" s="12"/>
      <c r="G71" s="12"/>
      <c r="H71" s="12"/>
      <c r="I71" s="12"/>
      <c r="J71" s="12"/>
      <c r="K71" s="9">
        <f t="shared" si="1"/>
        <v>0</v>
      </c>
      <c r="L71" s="10">
        <f>SUM(feb!F71+mrt!K71+apr!L71+mei!M71+K71)</f>
        <v>3</v>
      </c>
      <c r="M71" s="18">
        <f t="shared" si="0"/>
        <v>0</v>
      </c>
      <c r="N71" s="22">
        <f>SUM(feb!H71+mrt!M71+apr!N71+mei!O71+M71)</f>
        <v>200</v>
      </c>
    </row>
    <row r="72" spans="1:14" ht="12.75">
      <c r="A72" s="14" t="s">
        <v>147</v>
      </c>
      <c r="B72" s="12"/>
      <c r="C72" s="12"/>
      <c r="D72" s="12">
        <v>88</v>
      </c>
      <c r="E72" s="12"/>
      <c r="F72" s="12"/>
      <c r="G72" s="12"/>
      <c r="H72" s="12"/>
      <c r="I72" s="12"/>
      <c r="J72" s="12"/>
      <c r="K72" s="9">
        <v>1</v>
      </c>
      <c r="L72" s="10">
        <f>SUM(feb!F72+mrt!K72+apr!L72+mei!M72+K72)</f>
        <v>6</v>
      </c>
      <c r="M72" s="18">
        <f t="shared" si="0"/>
        <v>88</v>
      </c>
      <c r="N72" s="22">
        <f>SUM(feb!H72+mrt!M72+apr!N72+mei!O72+M72)</f>
        <v>438</v>
      </c>
    </row>
    <row r="73" spans="1:14" ht="12.75">
      <c r="A73" s="14" t="s">
        <v>108</v>
      </c>
      <c r="B73" s="12"/>
      <c r="C73" s="12"/>
      <c r="D73" s="12"/>
      <c r="E73" s="12"/>
      <c r="F73" s="12"/>
      <c r="G73" s="12"/>
      <c r="H73" s="12"/>
      <c r="I73" s="12"/>
      <c r="J73" s="12"/>
      <c r="K73" s="9">
        <f t="shared" si="1"/>
        <v>0</v>
      </c>
      <c r="L73" s="10">
        <f>SUM(feb!F73+mrt!K73+apr!L73+mei!M73+K73)</f>
        <v>0</v>
      </c>
      <c r="M73" s="18">
        <f t="shared" si="0"/>
        <v>0</v>
      </c>
      <c r="N73" s="22">
        <f>SUM(feb!H73+mrt!M73+apr!N73+mei!O73+M73)</f>
        <v>0</v>
      </c>
    </row>
    <row r="74" spans="1:14" ht="12.75">
      <c r="A74" s="14" t="s">
        <v>109</v>
      </c>
      <c r="B74" s="12">
        <v>88</v>
      </c>
      <c r="C74" s="12"/>
      <c r="D74" s="12"/>
      <c r="E74" s="12">
        <v>68</v>
      </c>
      <c r="F74" s="12">
        <v>74</v>
      </c>
      <c r="G74" s="12"/>
      <c r="H74" s="12">
        <v>87</v>
      </c>
      <c r="I74" s="12">
        <v>71</v>
      </c>
      <c r="J74" s="12">
        <v>103</v>
      </c>
      <c r="K74" s="9">
        <v>3</v>
      </c>
      <c r="L74" s="10">
        <f>SUM(feb!F74+mrt!K74+apr!L74+mei!M74+K74)</f>
        <v>17</v>
      </c>
      <c r="M74" s="18">
        <f aca="true" t="shared" si="2" ref="M74:M94">SUM(B74:J74)</f>
        <v>491</v>
      </c>
      <c r="N74" s="22">
        <f>SUM(feb!H74+mrt!M74+apr!N74+mei!O74+M74)</f>
        <v>1541</v>
      </c>
    </row>
    <row r="75" spans="1:14" ht="12.75">
      <c r="A75" s="14" t="s">
        <v>141</v>
      </c>
      <c r="B75" s="12"/>
      <c r="C75" s="12"/>
      <c r="D75" s="12"/>
      <c r="E75" s="12"/>
      <c r="F75" s="12"/>
      <c r="G75" s="12"/>
      <c r="H75" s="12"/>
      <c r="I75" s="12"/>
      <c r="J75" s="12"/>
      <c r="K75" s="9">
        <f>COUNT(C75,E75,G75,I75)</f>
        <v>0</v>
      </c>
      <c r="L75" s="10">
        <f>SUM(feb!F75+mrt!K75+apr!L75+mei!M75+K75)</f>
        <v>0</v>
      </c>
      <c r="M75" s="18">
        <f t="shared" si="2"/>
        <v>0</v>
      </c>
      <c r="N75" s="22">
        <f>SUM(feb!H75+mrt!M75+apr!N75+mei!O75+M75)</f>
        <v>0</v>
      </c>
    </row>
    <row r="76" spans="1:14" ht="12.75">
      <c r="A76" s="14" t="s">
        <v>83</v>
      </c>
      <c r="B76" s="12">
        <v>94</v>
      </c>
      <c r="C76" s="12">
        <v>65</v>
      </c>
      <c r="D76" s="12">
        <v>88</v>
      </c>
      <c r="E76" s="12"/>
      <c r="F76" s="12"/>
      <c r="G76" s="12"/>
      <c r="H76" s="12"/>
      <c r="I76" s="12"/>
      <c r="J76" s="12"/>
      <c r="K76" s="9">
        <v>2</v>
      </c>
      <c r="L76" s="10">
        <f>SUM(feb!F76+mrt!K76+apr!L76+mei!M76+K76)</f>
        <v>10</v>
      </c>
      <c r="M76" s="18">
        <f t="shared" si="2"/>
        <v>247</v>
      </c>
      <c r="N76" s="22">
        <f>SUM(feb!H76+mrt!M76+apr!N76+mei!O76+M76)</f>
        <v>1411</v>
      </c>
    </row>
    <row r="77" spans="1:14" ht="12.75">
      <c r="A77" s="14" t="s">
        <v>74</v>
      </c>
      <c r="B77" s="12">
        <v>94</v>
      </c>
      <c r="C77" s="12">
        <v>65</v>
      </c>
      <c r="D77" s="12">
        <v>88</v>
      </c>
      <c r="E77" s="12">
        <v>68</v>
      </c>
      <c r="F77" s="12">
        <v>93</v>
      </c>
      <c r="G77" s="12"/>
      <c r="H77" s="12">
        <v>87</v>
      </c>
      <c r="I77" s="12"/>
      <c r="J77" s="12"/>
      <c r="K77" s="9">
        <v>3</v>
      </c>
      <c r="L77" s="10">
        <f>SUM(feb!F77+mrt!K77+apr!L77+mei!M77+K77)</f>
        <v>16</v>
      </c>
      <c r="M77" s="18">
        <f t="shared" si="2"/>
        <v>495</v>
      </c>
      <c r="N77" s="22">
        <f>SUM(feb!H77+mrt!M77+apr!N77+mei!O77+M77)</f>
        <v>1976</v>
      </c>
    </row>
    <row r="78" spans="1:14" ht="12.75">
      <c r="A78" s="14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9">
        <f>COUNT(C78,E78,G78,I78)</f>
        <v>0</v>
      </c>
      <c r="L78" s="10">
        <f>SUM(feb!F78+mrt!K78+apr!L78+mei!M78+K78)</f>
        <v>0</v>
      </c>
      <c r="M78" s="18">
        <f t="shared" si="2"/>
        <v>0</v>
      </c>
      <c r="N78" s="22">
        <f>SUM(feb!H78+mrt!M78+apr!N78+mei!O78+M78)</f>
        <v>0</v>
      </c>
    </row>
    <row r="79" spans="1:14" ht="12.75">
      <c r="A79" s="14" t="s">
        <v>110</v>
      </c>
      <c r="B79" s="12"/>
      <c r="C79" s="12"/>
      <c r="D79" s="12"/>
      <c r="E79" s="12"/>
      <c r="F79" s="12"/>
      <c r="G79" s="12"/>
      <c r="H79" s="12"/>
      <c r="I79" s="12"/>
      <c r="J79" s="12">
        <v>81</v>
      </c>
      <c r="K79" s="9">
        <v>1</v>
      </c>
      <c r="L79" s="10">
        <f>SUM(feb!F79+mrt!K79+apr!L79+mei!M79+K79)</f>
        <v>8</v>
      </c>
      <c r="M79" s="18">
        <f t="shared" si="2"/>
        <v>81</v>
      </c>
      <c r="N79" s="22">
        <f>SUM(feb!H79+mrt!M79+apr!N79+mei!O79+M79)</f>
        <v>1191</v>
      </c>
    </row>
    <row r="80" spans="1:14" ht="12.75">
      <c r="A80" s="14" t="s">
        <v>20</v>
      </c>
      <c r="B80" s="12"/>
      <c r="C80" s="12"/>
      <c r="D80" s="12"/>
      <c r="E80" s="12">
        <v>48</v>
      </c>
      <c r="F80" s="12"/>
      <c r="G80" s="12">
        <v>53</v>
      </c>
      <c r="H80" s="12"/>
      <c r="I80" s="12"/>
      <c r="J80" s="12"/>
      <c r="K80" s="9">
        <f>COUNT(C80,E80,G80,I80)</f>
        <v>2</v>
      </c>
      <c r="L80" s="10">
        <f>SUM(feb!F80+mrt!K80+apr!L80+mei!M80+K80)</f>
        <v>14</v>
      </c>
      <c r="M80" s="18">
        <f t="shared" si="2"/>
        <v>101</v>
      </c>
      <c r="N80" s="22">
        <f>SUM(feb!H80+mrt!M80+apr!N80+mei!O80+M80)</f>
        <v>676</v>
      </c>
    </row>
    <row r="81" spans="1:14" ht="12.75">
      <c r="A81" s="14" t="s">
        <v>21</v>
      </c>
      <c r="B81" s="12"/>
      <c r="C81" s="12"/>
      <c r="D81" s="12">
        <v>130</v>
      </c>
      <c r="E81" s="12">
        <v>68</v>
      </c>
      <c r="F81" s="12"/>
      <c r="G81" s="12"/>
      <c r="H81" s="12"/>
      <c r="I81" s="12"/>
      <c r="J81" s="12"/>
      <c r="K81" s="9">
        <v>2</v>
      </c>
      <c r="L81" s="10">
        <f>SUM(feb!F81+mrt!K81+apr!L81+mei!M81+K81)</f>
        <v>13</v>
      </c>
      <c r="M81" s="18">
        <f t="shared" si="2"/>
        <v>198</v>
      </c>
      <c r="N81" s="22">
        <f>SUM(feb!H81+mrt!M81+apr!N81+mei!O81+M81)</f>
        <v>1429</v>
      </c>
    </row>
    <row r="82" spans="1:14" ht="13.5" customHeight="1">
      <c r="A82" s="14" t="s">
        <v>72</v>
      </c>
      <c r="B82" s="12">
        <v>60</v>
      </c>
      <c r="C82" s="12">
        <v>48</v>
      </c>
      <c r="D82" s="12"/>
      <c r="E82" s="12">
        <v>48</v>
      </c>
      <c r="F82" s="12"/>
      <c r="G82" s="12">
        <v>53</v>
      </c>
      <c r="H82" s="12"/>
      <c r="I82" s="12"/>
      <c r="J82" s="12"/>
      <c r="K82" s="9">
        <v>4</v>
      </c>
      <c r="L82" s="10">
        <f>SUM(feb!F82+mrt!K82+apr!L82+mei!M82+K82)</f>
        <v>11</v>
      </c>
      <c r="M82" s="18">
        <f t="shared" si="2"/>
        <v>209</v>
      </c>
      <c r="N82" s="22">
        <f>SUM(feb!H82+mrt!M82+apr!N82+mei!O82+M82)</f>
        <v>549</v>
      </c>
    </row>
    <row r="83" spans="1:14" ht="13.5" customHeight="1">
      <c r="A83" s="14" t="s">
        <v>93</v>
      </c>
      <c r="B83" s="12"/>
      <c r="C83" s="12"/>
      <c r="D83" s="12"/>
      <c r="E83" s="12">
        <v>48</v>
      </c>
      <c r="F83" s="12"/>
      <c r="G83" s="12">
        <v>53</v>
      </c>
      <c r="H83" s="12"/>
      <c r="I83" s="12">
        <v>51</v>
      </c>
      <c r="J83" s="12"/>
      <c r="K83" s="9">
        <f>COUNT(C83,E83,G83,I83)</f>
        <v>3</v>
      </c>
      <c r="L83" s="10">
        <f>SUM(feb!F83+mrt!K83+apr!L83+mei!M83+K83)</f>
        <v>7</v>
      </c>
      <c r="M83" s="18">
        <f t="shared" si="2"/>
        <v>152</v>
      </c>
      <c r="N83" s="22">
        <f>SUM(feb!H83+mrt!M83+apr!N83+mei!O83+M83)</f>
        <v>361</v>
      </c>
    </row>
    <row r="84" spans="1:14" ht="13.5" customHeight="1">
      <c r="A84" s="14" t="s">
        <v>113</v>
      </c>
      <c r="B84" s="12"/>
      <c r="C84" s="12"/>
      <c r="D84" s="12"/>
      <c r="E84" s="12"/>
      <c r="F84" s="12"/>
      <c r="G84" s="12"/>
      <c r="H84" s="12"/>
      <c r="I84" s="12"/>
      <c r="J84" s="12"/>
      <c r="K84" s="9">
        <f>COUNT(C84,E84,G84,I84)</f>
        <v>0</v>
      </c>
      <c r="L84" s="10">
        <f>SUM(feb!F84+mrt!K84+apr!L84+mei!M84+K84)</f>
        <v>2</v>
      </c>
      <c r="M84" s="18">
        <f t="shared" si="2"/>
        <v>0</v>
      </c>
      <c r="N84" s="22">
        <f>SUM(feb!H84+mrt!M84+apr!N84+mei!O84+M84)</f>
        <v>184</v>
      </c>
    </row>
    <row r="85" spans="1:14" ht="13.5" customHeight="1">
      <c r="A85" s="14" t="s">
        <v>22</v>
      </c>
      <c r="B85" s="12"/>
      <c r="C85" s="12"/>
      <c r="D85" s="12"/>
      <c r="E85" s="12"/>
      <c r="F85" s="12"/>
      <c r="G85" s="12"/>
      <c r="H85" s="12"/>
      <c r="I85" s="12"/>
      <c r="J85" s="12">
        <v>138</v>
      </c>
      <c r="K85" s="9">
        <v>1</v>
      </c>
      <c r="L85" s="10">
        <f>SUM(feb!F85+mrt!K85+apr!L85+mei!M85+K85)</f>
        <v>16</v>
      </c>
      <c r="M85" s="18">
        <f t="shared" si="2"/>
        <v>138</v>
      </c>
      <c r="N85" s="22">
        <f>SUM(feb!H85+mrt!M85+apr!N85+mei!O85+M85)</f>
        <v>1450</v>
      </c>
    </row>
    <row r="86" spans="1:14" ht="12.75">
      <c r="A86" s="14" t="s">
        <v>61</v>
      </c>
      <c r="B86" s="12"/>
      <c r="C86" s="12"/>
      <c r="D86" s="12"/>
      <c r="E86" s="12"/>
      <c r="F86" s="12"/>
      <c r="G86" s="12"/>
      <c r="H86" s="12"/>
      <c r="I86" s="12"/>
      <c r="J86" s="12"/>
      <c r="K86" s="9">
        <f>COUNT(C86,E86,G86,I86)</f>
        <v>0</v>
      </c>
      <c r="L86" s="10">
        <f>SUM(feb!F86+mrt!K86+apr!L86+mei!M86+K86)</f>
        <v>1</v>
      </c>
      <c r="M86" s="18">
        <f t="shared" si="2"/>
        <v>0</v>
      </c>
      <c r="N86" s="22">
        <f>SUM(feb!H86+mrt!M86+apr!N86+mei!O86+M86)</f>
        <v>265</v>
      </c>
    </row>
    <row r="87" spans="1:14" ht="12.75">
      <c r="A87" s="14" t="s">
        <v>66</v>
      </c>
      <c r="B87" s="12">
        <v>183</v>
      </c>
      <c r="C87" s="12">
        <v>83</v>
      </c>
      <c r="D87" s="12">
        <v>125</v>
      </c>
      <c r="E87" s="12"/>
      <c r="F87" s="12"/>
      <c r="G87" s="12"/>
      <c r="H87" s="12">
        <v>146</v>
      </c>
      <c r="I87" s="12">
        <v>152</v>
      </c>
      <c r="J87" s="12">
        <v>195</v>
      </c>
      <c r="K87" s="9">
        <v>3</v>
      </c>
      <c r="L87" s="10">
        <f>SUM(feb!F87+mrt!K87+apr!L87+mei!M87+K87)</f>
        <v>22</v>
      </c>
      <c r="M87" s="18">
        <f t="shared" si="2"/>
        <v>884</v>
      </c>
      <c r="N87" s="22">
        <f>SUM(feb!H87+mrt!M87+apr!N87+mei!O87+M87)</f>
        <v>3569</v>
      </c>
    </row>
    <row r="88" spans="1:14" ht="12.75">
      <c r="A88" s="14" t="s">
        <v>153</v>
      </c>
      <c r="B88" s="12"/>
      <c r="C88" s="12"/>
      <c r="D88" s="12"/>
      <c r="E88" s="12"/>
      <c r="F88" s="12"/>
      <c r="G88" s="12"/>
      <c r="H88" s="12"/>
      <c r="I88" s="12">
        <v>51</v>
      </c>
      <c r="J88" s="12"/>
      <c r="K88" s="9">
        <f>COUNT(C88,E88,G88,I88)</f>
        <v>1</v>
      </c>
      <c r="L88" s="10">
        <f>SUM(feb!F88+mrt!K88+apr!L88+mei!M88+K88)</f>
        <v>7</v>
      </c>
      <c r="M88" s="18">
        <f>SUM(B88:J88)</f>
        <v>51</v>
      </c>
      <c r="N88" s="22">
        <f>SUM(feb!H88+mrt!M88+apr!N88+mei!O88+M88)</f>
        <v>350</v>
      </c>
    </row>
    <row r="89" spans="1:14" ht="12.75">
      <c r="A89" s="14" t="s">
        <v>23</v>
      </c>
      <c r="B89" s="12">
        <v>150</v>
      </c>
      <c r="C89" s="12">
        <v>52</v>
      </c>
      <c r="D89" s="12">
        <v>125</v>
      </c>
      <c r="E89" s="12">
        <v>78</v>
      </c>
      <c r="F89" s="12">
        <v>130</v>
      </c>
      <c r="G89" s="12">
        <v>90</v>
      </c>
      <c r="H89" s="12">
        <v>142</v>
      </c>
      <c r="I89" s="12">
        <v>89</v>
      </c>
      <c r="J89" s="12">
        <v>147</v>
      </c>
      <c r="K89" s="9">
        <v>4</v>
      </c>
      <c r="L89" s="10">
        <f>SUM(feb!F89+mrt!K89+apr!L89+mei!M89+K89)</f>
        <v>23</v>
      </c>
      <c r="M89" s="18">
        <f t="shared" si="2"/>
        <v>1003</v>
      </c>
      <c r="N89" s="22">
        <f>SUM(feb!H89+mrt!M89+apr!N89+mei!O89+M89)</f>
        <v>3614</v>
      </c>
    </row>
    <row r="90" spans="1:14" ht="12.75">
      <c r="A90" s="14" t="s">
        <v>65</v>
      </c>
      <c r="B90" s="12">
        <v>94</v>
      </c>
      <c r="C90" s="12">
        <v>61</v>
      </c>
      <c r="D90" s="12"/>
      <c r="E90" s="12"/>
      <c r="F90" s="12"/>
      <c r="G90" s="12"/>
      <c r="H90" s="12">
        <v>73</v>
      </c>
      <c r="I90" s="12">
        <v>59</v>
      </c>
      <c r="J90" s="12">
        <v>50</v>
      </c>
      <c r="K90" s="9">
        <v>3</v>
      </c>
      <c r="L90" s="10">
        <f>SUM(feb!F90+mrt!K90+apr!L90+mei!M90+K90)</f>
        <v>15</v>
      </c>
      <c r="M90" s="18">
        <f t="shared" si="2"/>
        <v>337</v>
      </c>
      <c r="N90" s="22">
        <f>SUM(feb!H90+mrt!M90+apr!N90+mei!O90+M90)</f>
        <v>1553</v>
      </c>
    </row>
    <row r="91" spans="1:14" ht="12.75">
      <c r="A91" s="14" t="s">
        <v>24</v>
      </c>
      <c r="B91" s="12"/>
      <c r="C91" s="12"/>
      <c r="D91" s="12"/>
      <c r="E91" s="12"/>
      <c r="F91" s="12"/>
      <c r="G91" s="12"/>
      <c r="H91" s="12"/>
      <c r="I91" s="12"/>
      <c r="J91" s="12"/>
      <c r="K91" s="9">
        <f>COUNT(C91,E91,G91,I91)</f>
        <v>0</v>
      </c>
      <c r="L91" s="10">
        <f>SUM(feb!F91+mrt!K91+apr!L91+mei!M91+K91)</f>
        <v>0</v>
      </c>
      <c r="M91" s="18">
        <f t="shared" si="2"/>
        <v>0</v>
      </c>
      <c r="N91" s="22">
        <f>SUM(feb!H91+mrt!M91+apr!N91+mei!O91+M91)</f>
        <v>0</v>
      </c>
    </row>
    <row r="92" spans="1:14" ht="12.75">
      <c r="A92" s="14" t="s">
        <v>80</v>
      </c>
      <c r="B92" s="12"/>
      <c r="C92" s="12"/>
      <c r="D92" s="12">
        <v>125</v>
      </c>
      <c r="E92" s="12"/>
      <c r="F92" s="12"/>
      <c r="G92" s="12"/>
      <c r="H92" s="12">
        <v>142</v>
      </c>
      <c r="I92" s="12"/>
      <c r="J92" s="12">
        <v>147</v>
      </c>
      <c r="K92" s="9">
        <v>1</v>
      </c>
      <c r="L92" s="10">
        <f>SUM(feb!F92+mrt!K92+apr!L92+mei!M92+K92)</f>
        <v>14</v>
      </c>
      <c r="M92" s="18">
        <f t="shared" si="2"/>
        <v>414</v>
      </c>
      <c r="N92" s="22">
        <f>SUM(feb!H92+mrt!M92+apr!N92+mei!O92+M92)</f>
        <v>2214</v>
      </c>
    </row>
    <row r="93" spans="1:14" ht="12.75">
      <c r="A93" s="14" t="s">
        <v>81</v>
      </c>
      <c r="B93" s="12"/>
      <c r="C93" s="12"/>
      <c r="D93" s="12"/>
      <c r="E93" s="12"/>
      <c r="F93" s="12"/>
      <c r="G93" s="12"/>
      <c r="H93" s="12"/>
      <c r="I93" s="12"/>
      <c r="J93" s="12">
        <v>81</v>
      </c>
      <c r="K93" s="9">
        <v>1</v>
      </c>
      <c r="L93" s="10">
        <f>SUM(feb!F93+mrt!K93+apr!L93+mei!M93+K93)</f>
        <v>6</v>
      </c>
      <c r="M93" s="18">
        <f t="shared" si="2"/>
        <v>81</v>
      </c>
      <c r="N93" s="22">
        <f>SUM(feb!H93+mrt!M93+apr!N93+mei!O93+M93)</f>
        <v>468</v>
      </c>
    </row>
    <row r="94" spans="1:14" ht="12.75">
      <c r="A94" s="14" t="s">
        <v>25</v>
      </c>
      <c r="B94" s="12"/>
      <c r="C94" s="12"/>
      <c r="D94" s="12"/>
      <c r="E94" s="12"/>
      <c r="F94" s="12"/>
      <c r="G94" s="12"/>
      <c r="H94" s="12"/>
      <c r="I94" s="12"/>
      <c r="J94" s="12"/>
      <c r="K94" s="9">
        <f>COUNT(C94,E94,G94,I94)</f>
        <v>0</v>
      </c>
      <c r="L94" s="10">
        <f>SUM(feb!F94+mrt!K94+apr!L94+mei!M94+K94)</f>
        <v>3</v>
      </c>
      <c r="M94" s="18">
        <f t="shared" si="2"/>
        <v>0</v>
      </c>
      <c r="N94" s="22">
        <f>SUM(feb!H94+mrt!M94+apr!N94+mei!O94+M94)</f>
        <v>156</v>
      </c>
    </row>
    <row r="95" spans="1:14" ht="12.75">
      <c r="A95" s="14" t="s">
        <v>138</v>
      </c>
      <c r="B95" s="12"/>
      <c r="C95" s="12"/>
      <c r="D95" s="12"/>
      <c r="E95" s="12"/>
      <c r="F95" s="12"/>
      <c r="G95" s="12"/>
      <c r="H95" s="12"/>
      <c r="I95" s="12"/>
      <c r="J95" s="12"/>
      <c r="K95" s="9">
        <f>COUNT(C95,E95,G95,I95)</f>
        <v>0</v>
      </c>
      <c r="L95" s="10">
        <f>SUM(feb!F95+mrt!K95+apr!L95+mei!M95+K95)</f>
        <v>1</v>
      </c>
      <c r="M95" s="18">
        <f aca="true" t="shared" si="3" ref="M95:M123">SUM(B95:J95)</f>
        <v>0</v>
      </c>
      <c r="N95" s="22">
        <f>SUM(feb!H95+mrt!M95+apr!N95+mei!O95+M95)</f>
        <v>70</v>
      </c>
    </row>
    <row r="96" spans="1:14" ht="12.75">
      <c r="A96" s="14" t="s">
        <v>26</v>
      </c>
      <c r="B96" s="12"/>
      <c r="C96" s="12"/>
      <c r="D96" s="12"/>
      <c r="E96" s="12"/>
      <c r="F96" s="12"/>
      <c r="G96" s="12"/>
      <c r="H96" s="12"/>
      <c r="I96" s="12"/>
      <c r="J96" s="12"/>
      <c r="K96" s="9">
        <f>COUNT(C96,E96,G96,I96)</f>
        <v>0</v>
      </c>
      <c r="L96" s="10">
        <f>SUM(feb!F96+mrt!K96+apr!L96+mei!M96+K96)</f>
        <v>0</v>
      </c>
      <c r="M96" s="18">
        <f t="shared" si="3"/>
        <v>0</v>
      </c>
      <c r="N96" s="22">
        <f>SUM(feb!H96+mrt!M96+apr!N96+mei!O96+M96)</f>
        <v>0</v>
      </c>
    </row>
    <row r="97" spans="1:14" ht="12.75">
      <c r="A97" s="14" t="s">
        <v>27</v>
      </c>
      <c r="B97" s="12"/>
      <c r="C97" s="12"/>
      <c r="D97" s="12">
        <v>125</v>
      </c>
      <c r="E97" s="12"/>
      <c r="F97" s="12">
        <v>115</v>
      </c>
      <c r="G97" s="12">
        <v>90</v>
      </c>
      <c r="H97" s="12">
        <v>99</v>
      </c>
      <c r="I97" s="12">
        <v>89</v>
      </c>
      <c r="J97" s="12">
        <v>88</v>
      </c>
      <c r="K97" s="9">
        <v>3</v>
      </c>
      <c r="L97" s="10">
        <f>SUM(feb!F97+mrt!K97+apr!L97+mei!M97+K97)</f>
        <v>17</v>
      </c>
      <c r="M97" s="18">
        <f t="shared" si="3"/>
        <v>606</v>
      </c>
      <c r="N97" s="22">
        <f>SUM(feb!H97+mrt!M97+apr!N97+mei!O97+M97)</f>
        <v>2457</v>
      </c>
    </row>
    <row r="98" spans="1:14" ht="12.75">
      <c r="A98" s="14" t="s">
        <v>28</v>
      </c>
      <c r="B98" s="12"/>
      <c r="C98" s="12">
        <v>52</v>
      </c>
      <c r="D98" s="12"/>
      <c r="E98" s="12"/>
      <c r="F98" s="12"/>
      <c r="G98" s="12">
        <v>90</v>
      </c>
      <c r="H98" s="12"/>
      <c r="I98" s="12">
        <v>89</v>
      </c>
      <c r="J98" s="12"/>
      <c r="K98" s="9">
        <f>COUNT(C98,E98,G98,I98)</f>
        <v>3</v>
      </c>
      <c r="L98" s="10">
        <f>SUM(feb!F98+mrt!K98+apr!L98+mei!M98+K98)</f>
        <v>20</v>
      </c>
      <c r="M98" s="18">
        <f t="shared" si="3"/>
        <v>231</v>
      </c>
      <c r="N98" s="22">
        <f>SUM(feb!H98+mrt!M98+apr!N98+mei!O98+M98)</f>
        <v>1538</v>
      </c>
    </row>
    <row r="99" spans="1:14" ht="12.75">
      <c r="A99" s="14" t="s">
        <v>116</v>
      </c>
      <c r="B99" s="12"/>
      <c r="C99" s="12"/>
      <c r="D99" s="12"/>
      <c r="E99" s="12"/>
      <c r="F99" s="12"/>
      <c r="G99" s="12"/>
      <c r="H99" s="12"/>
      <c r="I99" s="12"/>
      <c r="J99" s="12"/>
      <c r="K99" s="9">
        <f>COUNT(C99,E99,G99,I99)</f>
        <v>0</v>
      </c>
      <c r="L99" s="10">
        <f>SUM(feb!F99+mrt!K99+apr!L99+mei!M99+K99)</f>
        <v>1</v>
      </c>
      <c r="M99" s="18">
        <f t="shared" si="3"/>
        <v>0</v>
      </c>
      <c r="N99" s="22">
        <f>SUM(feb!H99+mrt!M99+apr!N99+mei!O99+M99)</f>
        <v>125</v>
      </c>
    </row>
    <row r="100" spans="1:14" ht="12.75">
      <c r="A100" s="14" t="s">
        <v>139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9">
        <f>COUNT(C100,E100,G100,I100)</f>
        <v>0</v>
      </c>
      <c r="L100" s="10">
        <f>SUM(feb!F100+mrt!K100+apr!L100+mei!M100+K100)</f>
        <v>0</v>
      </c>
      <c r="M100" s="18">
        <f t="shared" si="3"/>
        <v>0</v>
      </c>
      <c r="N100" s="22">
        <f>SUM(feb!H100+mrt!M100+apr!N100+mei!O100+M100)</f>
        <v>0</v>
      </c>
    </row>
    <row r="101" spans="1:14" ht="12.75">
      <c r="A101" s="14" t="s">
        <v>85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9">
        <f>COUNT(C101,E101,G101,I101)</f>
        <v>0</v>
      </c>
      <c r="L101" s="10">
        <f>SUM(feb!F101+mrt!K101+apr!L101+mei!M101+K101)</f>
        <v>0</v>
      </c>
      <c r="M101" s="18">
        <f t="shared" si="3"/>
        <v>0</v>
      </c>
      <c r="N101" s="22">
        <f>SUM(feb!H101+mrt!M101+apr!N101+mei!O101+M101)</f>
        <v>0</v>
      </c>
    </row>
    <row r="102" spans="1:14" ht="12.75">
      <c r="A102" s="14" t="s">
        <v>29</v>
      </c>
      <c r="B102" s="12">
        <v>150</v>
      </c>
      <c r="C102" s="12"/>
      <c r="D102" s="12">
        <v>125</v>
      </c>
      <c r="E102" s="12"/>
      <c r="F102" s="12">
        <v>115</v>
      </c>
      <c r="G102" s="12">
        <v>90</v>
      </c>
      <c r="H102" s="12">
        <v>99</v>
      </c>
      <c r="I102" s="12">
        <v>89</v>
      </c>
      <c r="J102" s="12">
        <v>88</v>
      </c>
      <c r="K102" s="9">
        <v>3</v>
      </c>
      <c r="L102" s="10">
        <f>SUM(feb!F102+mrt!K102+apr!L102+mei!M102+K102)</f>
        <v>22</v>
      </c>
      <c r="M102" s="18">
        <f t="shared" si="3"/>
        <v>756</v>
      </c>
      <c r="N102" s="22">
        <f>SUM(feb!H102+mrt!M102+apr!N102+mei!O102+M102)</f>
        <v>2688</v>
      </c>
    </row>
    <row r="103" spans="1:14" ht="12.75">
      <c r="A103" s="14" t="s">
        <v>122</v>
      </c>
      <c r="B103" s="12"/>
      <c r="C103" s="12"/>
      <c r="D103" s="12">
        <v>88</v>
      </c>
      <c r="E103" s="12"/>
      <c r="F103" s="12">
        <v>93</v>
      </c>
      <c r="G103" s="12"/>
      <c r="H103" s="12">
        <v>99</v>
      </c>
      <c r="I103" s="12">
        <v>89</v>
      </c>
      <c r="J103" s="12">
        <v>88</v>
      </c>
      <c r="K103" s="9">
        <v>2</v>
      </c>
      <c r="L103" s="10">
        <f>SUM(feb!F103+mrt!K103+apr!L103+mei!M103+K103)</f>
        <v>16</v>
      </c>
      <c r="M103" s="18">
        <f t="shared" si="3"/>
        <v>457</v>
      </c>
      <c r="N103" s="22">
        <f>SUM(feb!H103+mrt!M103+apr!N103+mei!O103+M103)</f>
        <v>1603</v>
      </c>
    </row>
    <row r="104" spans="1:14" ht="13.5" customHeight="1">
      <c r="A104" s="14" t="s">
        <v>30</v>
      </c>
      <c r="B104" s="12"/>
      <c r="C104" s="12"/>
      <c r="D104" s="12">
        <v>88</v>
      </c>
      <c r="E104" s="12">
        <v>68</v>
      </c>
      <c r="F104" s="12"/>
      <c r="G104" s="12">
        <v>74</v>
      </c>
      <c r="H104" s="12">
        <v>87</v>
      </c>
      <c r="I104" s="12">
        <v>71</v>
      </c>
      <c r="J104" s="12">
        <v>103</v>
      </c>
      <c r="K104" s="9">
        <v>4</v>
      </c>
      <c r="L104" s="10">
        <f>SUM(feb!F104+mrt!K104+apr!L104+mei!M104+K104)</f>
        <v>22</v>
      </c>
      <c r="M104" s="18">
        <f t="shared" si="3"/>
        <v>491</v>
      </c>
      <c r="N104" s="22">
        <f>SUM(feb!H104+mrt!M104+apr!N104+mei!O104+M104)</f>
        <v>1965</v>
      </c>
    </row>
    <row r="105" spans="1:14" ht="13.5" customHeight="1">
      <c r="A105" s="14" t="s">
        <v>99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9">
        <f>COUNT(C105,E105,G105,I105)</f>
        <v>0</v>
      </c>
      <c r="L105" s="10">
        <f>SUM(feb!F105+mrt!K105+apr!L105+mei!M105+K105)</f>
        <v>0</v>
      </c>
      <c r="M105" s="18">
        <f t="shared" si="3"/>
        <v>0</v>
      </c>
      <c r="N105" s="22">
        <f>SUM(feb!H105+mrt!M105+apr!N105+mei!O105+M105)</f>
        <v>0</v>
      </c>
    </row>
    <row r="106" spans="1:14" ht="12.75">
      <c r="A106" s="14" t="s">
        <v>37</v>
      </c>
      <c r="B106" s="12">
        <v>128</v>
      </c>
      <c r="C106" s="12">
        <v>65</v>
      </c>
      <c r="D106" s="12">
        <v>80</v>
      </c>
      <c r="E106" s="12">
        <v>68</v>
      </c>
      <c r="F106" s="12">
        <v>93</v>
      </c>
      <c r="G106" s="12"/>
      <c r="H106" s="12">
        <v>73</v>
      </c>
      <c r="I106" s="12">
        <v>60</v>
      </c>
      <c r="J106" s="12">
        <v>48</v>
      </c>
      <c r="K106" s="9">
        <v>4</v>
      </c>
      <c r="L106" s="10">
        <f>SUM(feb!F106+mrt!K106+apr!L106+mei!M106+K106)</f>
        <v>17</v>
      </c>
      <c r="M106" s="18">
        <f t="shared" si="3"/>
        <v>615</v>
      </c>
      <c r="N106" s="22">
        <f>SUM(feb!H106+mrt!M106+apr!N106+mei!O106+M106)</f>
        <v>1742</v>
      </c>
    </row>
    <row r="107" spans="1:14" ht="12.75">
      <c r="A107" s="14" t="s">
        <v>59</v>
      </c>
      <c r="B107" s="12">
        <v>143</v>
      </c>
      <c r="C107" s="12">
        <v>65</v>
      </c>
      <c r="D107" s="12">
        <v>125</v>
      </c>
      <c r="E107" s="12">
        <v>78</v>
      </c>
      <c r="F107" s="12"/>
      <c r="G107" s="12">
        <v>74</v>
      </c>
      <c r="H107" s="12">
        <v>99</v>
      </c>
      <c r="I107" s="12">
        <v>89</v>
      </c>
      <c r="J107" s="12">
        <v>88</v>
      </c>
      <c r="K107" s="9">
        <v>4</v>
      </c>
      <c r="L107" s="10">
        <f>SUM(feb!F107+mrt!K107+apr!L107+mei!M107+K107)</f>
        <v>23</v>
      </c>
      <c r="M107" s="18">
        <f t="shared" si="3"/>
        <v>761</v>
      </c>
      <c r="N107" s="22">
        <f>SUM(feb!H107+mrt!M107+apr!N107+mei!O107+M107)</f>
        <v>3273</v>
      </c>
    </row>
    <row r="108" spans="1:14" ht="12.75">
      <c r="A108" s="14" t="s">
        <v>87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9">
        <f>COUNT(C108,E108,G108,I108)</f>
        <v>0</v>
      </c>
      <c r="L108" s="10">
        <f>SUM(feb!F108+mrt!K108+apr!L108+mei!M108+K108)</f>
        <v>1</v>
      </c>
      <c r="M108" s="18">
        <f t="shared" si="3"/>
        <v>0</v>
      </c>
      <c r="N108" s="22">
        <f>SUM(feb!H108+mrt!M108+apr!N108+mei!O108+M108)</f>
        <v>57</v>
      </c>
    </row>
    <row r="109" spans="1:14" ht="12.75">
      <c r="A109" s="14" t="s">
        <v>70</v>
      </c>
      <c r="B109" s="12">
        <v>128</v>
      </c>
      <c r="C109" s="12">
        <v>61</v>
      </c>
      <c r="D109" s="12"/>
      <c r="E109" s="12"/>
      <c r="F109" s="12"/>
      <c r="G109" s="12">
        <v>74</v>
      </c>
      <c r="H109" s="12">
        <v>93</v>
      </c>
      <c r="I109" s="12">
        <v>76</v>
      </c>
      <c r="J109" s="12">
        <v>86</v>
      </c>
      <c r="K109" s="9">
        <v>4</v>
      </c>
      <c r="L109" s="10">
        <f>SUM(feb!F109+mrt!K109+apr!L109+mei!M109+K109)</f>
        <v>20</v>
      </c>
      <c r="M109" s="18">
        <f t="shared" si="3"/>
        <v>518</v>
      </c>
      <c r="N109" s="22">
        <f>SUM(feb!H109+mrt!M109+apr!N109+mei!O109+M109)</f>
        <v>1849</v>
      </c>
    </row>
    <row r="110" spans="1:14" ht="12.75">
      <c r="A110" s="14" t="s">
        <v>96</v>
      </c>
      <c r="B110" s="12"/>
      <c r="C110" s="12"/>
      <c r="D110" s="12"/>
      <c r="E110" s="12"/>
      <c r="F110" s="12"/>
      <c r="G110" s="12">
        <v>53</v>
      </c>
      <c r="H110" s="12"/>
      <c r="I110" s="12"/>
      <c r="J110" s="12"/>
      <c r="K110" s="9">
        <f>COUNT(C110,E110,G110,I110)</f>
        <v>1</v>
      </c>
      <c r="L110" s="10">
        <f>SUM(feb!F110+mrt!K110+apr!L110+mei!M110+K110)</f>
        <v>7</v>
      </c>
      <c r="M110" s="18">
        <f t="shared" si="3"/>
        <v>53</v>
      </c>
      <c r="N110" s="22">
        <f>SUM(feb!H110+mrt!M110+apr!N110+mei!O110+M110)</f>
        <v>359</v>
      </c>
    </row>
    <row r="111" spans="1:14" ht="12.75">
      <c r="A111" s="14" t="s">
        <v>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9">
        <f>COUNT(C111,E111,G111,I111)</f>
        <v>0</v>
      </c>
      <c r="L111" s="10">
        <f>SUM(feb!F111+mrt!K111+apr!L111+mei!M111+K111)</f>
        <v>0</v>
      </c>
      <c r="M111" s="18">
        <f t="shared" si="3"/>
        <v>0</v>
      </c>
      <c r="N111" s="22">
        <f>SUM(feb!H111+mrt!M111+apr!N111+mei!O111+M111)</f>
        <v>0</v>
      </c>
    </row>
    <row r="112" spans="1:14" ht="12.75">
      <c r="A112" s="14" t="s">
        <v>117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9">
        <f>COUNT(C112,E112,G112,I112)</f>
        <v>0</v>
      </c>
      <c r="L112" s="10">
        <f>SUM(feb!F112+mrt!K112+apr!L112+mei!M112+K112)</f>
        <v>4</v>
      </c>
      <c r="M112" s="18">
        <f t="shared" si="3"/>
        <v>0</v>
      </c>
      <c r="N112" s="22">
        <f>SUM(feb!H112+mrt!M112+apr!N112+mei!O112+M112)</f>
        <v>1138</v>
      </c>
    </row>
    <row r="113" spans="1:14" ht="12.75">
      <c r="A113" s="14" t="s">
        <v>92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9">
        <f aca="true" t="shared" si="4" ref="K113:K119">COUNT(C113,E113,G113,I113)</f>
        <v>0</v>
      </c>
      <c r="L113" s="10">
        <f>SUM(feb!F113+mrt!K113+apr!L113+mei!M113+K113)</f>
        <v>4</v>
      </c>
      <c r="M113" s="18">
        <f aca="true" t="shared" si="5" ref="M113:M119">SUM(B113:J113)</f>
        <v>0</v>
      </c>
      <c r="N113" s="22">
        <f>SUM(feb!H113+mrt!M113+apr!N113+mei!O113+M113)</f>
        <v>831</v>
      </c>
    </row>
    <row r="114" spans="1:14" ht="12.75">
      <c r="A114" s="14" t="s">
        <v>145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9">
        <f t="shared" si="4"/>
        <v>0</v>
      </c>
      <c r="L114" s="10">
        <f>SUM(feb!F114+mrt!K114+apr!L114+mei!M114+K114)</f>
        <v>3</v>
      </c>
      <c r="M114" s="18">
        <f t="shared" si="5"/>
        <v>0</v>
      </c>
      <c r="N114" s="22">
        <f>SUM(feb!H114+mrt!M114+apr!N114+mei!O114+M114)</f>
        <v>308</v>
      </c>
    </row>
    <row r="115" spans="1:14" ht="12.75">
      <c r="A115" s="14" t="s">
        <v>143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9">
        <f t="shared" si="4"/>
        <v>0</v>
      </c>
      <c r="L115" s="10">
        <f>SUM(feb!F115+mrt!K115+apr!L115+mei!M115+K115)</f>
        <v>5</v>
      </c>
      <c r="M115" s="18">
        <f t="shared" si="5"/>
        <v>0</v>
      </c>
      <c r="N115" s="22">
        <f>SUM(feb!H115+mrt!M115+apr!N115+mei!O115+M115)</f>
        <v>350</v>
      </c>
    </row>
    <row r="116" spans="1:14" ht="12.75">
      <c r="A116" s="14" t="s">
        <v>114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9">
        <f t="shared" si="4"/>
        <v>0</v>
      </c>
      <c r="L116" s="10">
        <f>SUM(feb!F116+mrt!K116+apr!L116+mei!M116+K116)</f>
        <v>0</v>
      </c>
      <c r="M116" s="18">
        <f t="shared" si="5"/>
        <v>0</v>
      </c>
      <c r="N116" s="22">
        <f>SUM(feb!H116+mrt!M116+apr!N116+mei!O116+M116)</f>
        <v>0</v>
      </c>
    </row>
    <row r="117" spans="1:14" ht="12.75">
      <c r="A117" s="14" t="s">
        <v>124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9">
        <f t="shared" si="4"/>
        <v>0</v>
      </c>
      <c r="L117" s="10">
        <f>SUM(feb!F117+mrt!K117+apr!L117+mei!M117+K117)</f>
        <v>7</v>
      </c>
      <c r="M117" s="18">
        <f t="shared" si="5"/>
        <v>0</v>
      </c>
      <c r="N117" s="22">
        <f>SUM(feb!H117+mrt!M117+apr!N117+mei!O117+M117)</f>
        <v>416</v>
      </c>
    </row>
    <row r="118" spans="1:14" ht="12.75">
      <c r="A118" s="14" t="s">
        <v>148</v>
      </c>
      <c r="B118" s="12">
        <v>150</v>
      </c>
      <c r="C118" s="12"/>
      <c r="D118" s="12"/>
      <c r="E118" s="12"/>
      <c r="F118" s="12"/>
      <c r="G118" s="12"/>
      <c r="H118" s="12"/>
      <c r="I118" s="12"/>
      <c r="J118" s="12"/>
      <c r="K118" s="9">
        <f t="shared" si="4"/>
        <v>0</v>
      </c>
      <c r="L118" s="10">
        <f>SUM(feb!F118+mrt!K118+apr!L118+mei!M118+K118)</f>
        <v>5</v>
      </c>
      <c r="M118" s="18">
        <f t="shared" si="5"/>
        <v>150</v>
      </c>
      <c r="N118" s="22">
        <f>SUM(feb!H118+mrt!M118+apr!N118+mei!O118+M118)</f>
        <v>634</v>
      </c>
    </row>
    <row r="119" spans="1:14" ht="12.75">
      <c r="A119" s="14" t="s">
        <v>69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9">
        <f t="shared" si="4"/>
        <v>0</v>
      </c>
      <c r="L119" s="10">
        <f>SUM(feb!F119+mrt!K119+apr!L119+mei!M119+K119)</f>
        <v>1</v>
      </c>
      <c r="M119" s="18">
        <f t="shared" si="5"/>
        <v>0</v>
      </c>
      <c r="N119" s="22">
        <f>SUM(feb!H119+mrt!M119+apr!N119+mei!O119+M119)</f>
        <v>114</v>
      </c>
    </row>
    <row r="120" spans="1:14" ht="12.75">
      <c r="A120" s="26" t="s">
        <v>95</v>
      </c>
      <c r="B120" s="27">
        <v>94</v>
      </c>
      <c r="C120" s="27">
        <v>65</v>
      </c>
      <c r="D120" s="27"/>
      <c r="E120" s="27"/>
      <c r="F120" s="27">
        <v>93</v>
      </c>
      <c r="G120" s="27">
        <v>74</v>
      </c>
      <c r="H120" s="27">
        <v>87</v>
      </c>
      <c r="I120" s="27"/>
      <c r="J120" s="27">
        <v>103</v>
      </c>
      <c r="K120" s="9">
        <v>3</v>
      </c>
      <c r="L120" s="10">
        <f>SUM(feb!F120+mrt!K120+apr!L120+mei!M120+K120)</f>
        <v>9</v>
      </c>
      <c r="M120" s="18">
        <f t="shared" si="3"/>
        <v>516</v>
      </c>
      <c r="N120" s="22">
        <f>SUM(feb!H120+mrt!M120+apr!N120+mei!O120+M120)</f>
        <v>1701</v>
      </c>
    </row>
    <row r="121" spans="1:14" ht="12.75">
      <c r="A121" s="39" t="s">
        <v>118</v>
      </c>
      <c r="B121" s="27"/>
      <c r="C121" s="27"/>
      <c r="D121" s="27"/>
      <c r="E121" s="27">
        <v>78</v>
      </c>
      <c r="F121" s="27"/>
      <c r="G121" s="27">
        <v>90</v>
      </c>
      <c r="H121" s="27"/>
      <c r="I121" s="27"/>
      <c r="J121" s="27"/>
      <c r="K121" s="9">
        <f>COUNT(C121,E121,G121,I121)</f>
        <v>2</v>
      </c>
      <c r="L121" s="10">
        <f>SUM(feb!F121+mrt!K121+apr!L121+mei!M121+K121)</f>
        <v>13</v>
      </c>
      <c r="M121" s="18">
        <f t="shared" si="3"/>
        <v>168</v>
      </c>
      <c r="N121" s="22">
        <f>SUM(feb!H121+mrt!M121+apr!N121+mei!O121+M121)</f>
        <v>965</v>
      </c>
    </row>
    <row r="122" spans="1:14" ht="12.75">
      <c r="A122" s="26" t="s">
        <v>115</v>
      </c>
      <c r="B122" s="27">
        <v>88</v>
      </c>
      <c r="C122" s="27"/>
      <c r="D122" s="27">
        <v>88</v>
      </c>
      <c r="E122" s="27"/>
      <c r="F122" s="27"/>
      <c r="G122" s="27">
        <v>53</v>
      </c>
      <c r="H122" s="27">
        <v>87</v>
      </c>
      <c r="I122" s="27">
        <v>51</v>
      </c>
      <c r="J122" s="27"/>
      <c r="K122" s="9">
        <v>3</v>
      </c>
      <c r="L122" s="10">
        <f>SUM(feb!F122+mrt!K122+apr!L122+mei!M122+K122)</f>
        <v>15</v>
      </c>
      <c r="M122" s="18">
        <f t="shared" si="3"/>
        <v>367</v>
      </c>
      <c r="N122" s="22">
        <f>SUM(feb!H122+mrt!M122+apr!N122+mei!O122+M122)</f>
        <v>1120</v>
      </c>
    </row>
    <row r="123" spans="1:14" ht="12.75">
      <c r="A123" s="26" t="s">
        <v>31</v>
      </c>
      <c r="B123" s="27">
        <v>94</v>
      </c>
      <c r="C123" s="27">
        <v>65</v>
      </c>
      <c r="D123" s="27">
        <v>120</v>
      </c>
      <c r="E123" s="27"/>
      <c r="F123" s="27">
        <v>93</v>
      </c>
      <c r="G123" s="27">
        <v>74</v>
      </c>
      <c r="H123" s="27">
        <v>52</v>
      </c>
      <c r="I123" s="27">
        <v>59</v>
      </c>
      <c r="J123" s="27">
        <v>36</v>
      </c>
      <c r="K123" s="9">
        <v>4</v>
      </c>
      <c r="L123" s="10">
        <f>SUM(feb!F123+mrt!K123+apr!L123+mei!M123+K123)</f>
        <v>17</v>
      </c>
      <c r="M123" s="18">
        <f t="shared" si="3"/>
        <v>593</v>
      </c>
      <c r="N123" s="22">
        <f>SUM(feb!H123+mrt!M123+apr!N123+mei!O123+M123)</f>
        <v>1819</v>
      </c>
    </row>
    <row r="124" spans="1:14" ht="12.75">
      <c r="A124" s="26" t="s">
        <v>142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9">
        <f>COUNT(C124,E124,G124,I124)</f>
        <v>0</v>
      </c>
      <c r="L124" s="10">
        <f>SUM(feb!F124+mrt!K124+apr!L124+mei!M124+K124)</f>
        <v>2</v>
      </c>
      <c r="M124" s="18">
        <f>SUM(B124:J124)</f>
        <v>0</v>
      </c>
      <c r="N124" s="22">
        <f>SUM(feb!H124+mrt!M124+apr!N124+mei!O124+M124)</f>
        <v>446</v>
      </c>
    </row>
    <row r="125" spans="1:14" ht="13.5" thickBot="1">
      <c r="A125" s="15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25">
        <f>COUNT(C125,E125,G125,I125)</f>
        <v>0</v>
      </c>
      <c r="L125" s="28">
        <f>SUM(feb!F125+mrt!K125+apr!L125+mei!M125+K125)</f>
        <v>0</v>
      </c>
      <c r="M125" s="29">
        <f>SUM(B125:J125)</f>
        <v>0</v>
      </c>
      <c r="N125" s="30">
        <f>SUM(feb!H125+mrt!M125+apr!N125+mei!O125+M125)</f>
        <v>0</v>
      </c>
    </row>
  </sheetData>
  <sheetProtection/>
  <mergeCells count="4">
    <mergeCell ref="M2:M3"/>
    <mergeCell ref="N2:N3"/>
    <mergeCell ref="K2:K3"/>
    <mergeCell ref="L2:L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00" sqref="G100"/>
    </sheetView>
  </sheetViews>
  <sheetFormatPr defaultColWidth="9.140625" defaultRowHeight="12.75"/>
  <cols>
    <col min="1" max="1" width="16.7109375" style="6" customWidth="1"/>
    <col min="2" max="2" width="3.8515625" style="6" customWidth="1"/>
    <col min="3" max="4" width="4.00390625" style="6" customWidth="1"/>
    <col min="5" max="8" width="3.8515625" style="6" customWidth="1"/>
    <col min="9" max="9" width="4.00390625" style="6" customWidth="1"/>
    <col min="10" max="10" width="3.7109375" style="6" customWidth="1"/>
    <col min="11" max="14" width="5.7109375" style="6" customWidth="1"/>
    <col min="15" max="16384" width="9.140625" style="6" customWidth="1"/>
  </cols>
  <sheetData>
    <row r="1" spans="1:14" ht="27.75" customHeight="1" thickBot="1">
      <c r="A1" s="51" t="s">
        <v>131</v>
      </c>
      <c r="N1" s="52" t="s">
        <v>40</v>
      </c>
    </row>
    <row r="2" spans="1:14" s="8" customFormat="1" ht="54.75" customHeight="1">
      <c r="A2" s="20"/>
      <c r="B2" s="19" t="s">
        <v>3</v>
      </c>
      <c r="C2" s="19" t="s">
        <v>2</v>
      </c>
      <c r="D2" s="19" t="s">
        <v>3</v>
      </c>
      <c r="E2" s="19" t="s">
        <v>2</v>
      </c>
      <c r="F2" s="19" t="s">
        <v>3</v>
      </c>
      <c r="G2" s="19" t="s">
        <v>2</v>
      </c>
      <c r="H2" s="19" t="s">
        <v>3</v>
      </c>
      <c r="I2" s="19" t="s">
        <v>2</v>
      </c>
      <c r="J2" s="19" t="s">
        <v>3</v>
      </c>
      <c r="K2" s="73" t="s">
        <v>43</v>
      </c>
      <c r="L2" s="71" t="s">
        <v>44</v>
      </c>
      <c r="M2" s="65" t="s">
        <v>41</v>
      </c>
      <c r="N2" s="67" t="s">
        <v>42</v>
      </c>
    </row>
    <row r="3" spans="1:14" ht="18" customHeight="1" thickBot="1">
      <c r="A3" s="21"/>
      <c r="B3" s="5">
        <v>1</v>
      </c>
      <c r="C3" s="5">
        <v>7</v>
      </c>
      <c r="D3" s="5">
        <v>8</v>
      </c>
      <c r="E3" s="5">
        <v>14</v>
      </c>
      <c r="F3" s="5">
        <v>15</v>
      </c>
      <c r="G3" s="5">
        <v>21</v>
      </c>
      <c r="H3" s="5">
        <v>22</v>
      </c>
      <c r="I3" s="5">
        <v>28</v>
      </c>
      <c r="J3" s="5">
        <v>29</v>
      </c>
      <c r="K3" s="74"/>
      <c r="L3" s="72"/>
      <c r="M3" s="66"/>
      <c r="N3" s="68"/>
    </row>
    <row r="4" spans="1:14" ht="12.75">
      <c r="A4" s="14" t="s">
        <v>146</v>
      </c>
      <c r="B4" s="12"/>
      <c r="C4" s="12"/>
      <c r="D4" s="12"/>
      <c r="E4" s="12"/>
      <c r="F4" s="12"/>
      <c r="G4" s="12"/>
      <c r="H4" s="12"/>
      <c r="I4" s="12"/>
      <c r="J4" s="12"/>
      <c r="K4" s="9">
        <f>COUNT(B4,D4,F4,G4,H4,J4)</f>
        <v>0</v>
      </c>
      <c r="L4" s="36">
        <f>SUM(feb!F4+mrt!K4+apr!L4+mei!M4+jun!K4+K4)</f>
        <v>6</v>
      </c>
      <c r="M4" s="18">
        <f>SUM(B4:J4)</f>
        <v>0</v>
      </c>
      <c r="N4" s="22">
        <f>SUM(feb!H4+mrt!M4+apr!N4+mei!O4+jun!M4+M4)</f>
        <v>837</v>
      </c>
    </row>
    <row r="5" spans="1:14" ht="12.75">
      <c r="A5" s="14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9">
        <f aca="true" t="shared" si="0" ref="K5:K69">COUNT(B5,D5,F5,G5,H5,J5)</f>
        <v>0</v>
      </c>
      <c r="L5" s="36">
        <f>SUM(feb!F5+mrt!K5+apr!L5+mei!M5+jun!K5+K5)</f>
        <v>4</v>
      </c>
      <c r="M5" s="18">
        <f>SUM(B5:J5)</f>
        <v>0</v>
      </c>
      <c r="N5" s="22">
        <f>SUM(feb!H5+mrt!M5+apr!N5+mei!O5+jun!M5+M5)</f>
        <v>623</v>
      </c>
    </row>
    <row r="6" spans="1:14" ht="12.75">
      <c r="A6" s="14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9">
        <f t="shared" si="0"/>
        <v>0</v>
      </c>
      <c r="L6" s="36">
        <f>SUM(feb!F6+mrt!K6+apr!L6+mei!M6+jun!K6+K6)</f>
        <v>7</v>
      </c>
      <c r="M6" s="18">
        <f>SUM(B6:J6)</f>
        <v>0</v>
      </c>
      <c r="N6" s="22">
        <f>SUM(feb!H6+mrt!M6+apr!N6+mei!O6+jun!M6+M6)</f>
        <v>413</v>
      </c>
    </row>
    <row r="7" spans="1:14" ht="12.75">
      <c r="A7" s="14" t="s">
        <v>97</v>
      </c>
      <c r="B7" s="12">
        <v>89</v>
      </c>
      <c r="C7" s="12"/>
      <c r="D7" s="12"/>
      <c r="E7" s="12"/>
      <c r="F7" s="12"/>
      <c r="G7" s="12">
        <v>116</v>
      </c>
      <c r="H7" s="12"/>
      <c r="I7" s="12"/>
      <c r="J7" s="12">
        <v>95</v>
      </c>
      <c r="K7" s="9">
        <f t="shared" si="0"/>
        <v>3</v>
      </c>
      <c r="L7" s="36">
        <f>SUM(feb!F7+mrt!K7+apr!L7+mei!M7+jun!K7+K7)</f>
        <v>14</v>
      </c>
      <c r="M7" s="18">
        <f>SUM(B7:J7)</f>
        <v>300</v>
      </c>
      <c r="N7" s="22">
        <f>SUM(feb!H7+mrt!M7+apr!N7+mei!O7+jun!M7+M7)</f>
        <v>908</v>
      </c>
    </row>
    <row r="8" spans="1:14" ht="12.75">
      <c r="A8" s="14" t="s">
        <v>82</v>
      </c>
      <c r="B8" s="12"/>
      <c r="C8" s="12">
        <v>70</v>
      </c>
      <c r="D8" s="12"/>
      <c r="E8" s="12"/>
      <c r="F8" s="12"/>
      <c r="G8" s="12"/>
      <c r="H8" s="12"/>
      <c r="I8" s="12"/>
      <c r="J8" s="12"/>
      <c r="K8" s="9">
        <f t="shared" si="0"/>
        <v>0</v>
      </c>
      <c r="L8" s="36">
        <f>SUM(feb!F8+mrt!K8+apr!L8+mei!M8+jun!K8+K8)</f>
        <v>9</v>
      </c>
      <c r="M8" s="18">
        <f aca="true" t="shared" si="1" ref="M8:M75">SUM(B8:J8)</f>
        <v>70</v>
      </c>
      <c r="N8" s="22">
        <f>SUM(feb!H8+mrt!M8+apr!N8+mei!O8+jun!M8+M8)</f>
        <v>1007</v>
      </c>
    </row>
    <row r="9" spans="1:14" ht="12.75">
      <c r="A9" s="14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9">
        <f t="shared" si="0"/>
        <v>0</v>
      </c>
      <c r="L9" s="36">
        <f>SUM(feb!F9+mrt!K9+apr!L9+mei!M9+jun!K9+K9)</f>
        <v>0</v>
      </c>
      <c r="M9" s="18">
        <f t="shared" si="1"/>
        <v>0</v>
      </c>
      <c r="N9" s="22">
        <f>SUM(feb!H9+mrt!M9+apr!N9+mei!O9+jun!M9+M9)</f>
        <v>0</v>
      </c>
    </row>
    <row r="10" spans="1:14" ht="12.75">
      <c r="A10" s="14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9">
        <f t="shared" si="0"/>
        <v>0</v>
      </c>
      <c r="L10" s="36">
        <f>SUM(feb!F10+mrt!K10+apr!L10+mei!M10+jun!K10+K10)</f>
        <v>1</v>
      </c>
      <c r="M10" s="18">
        <f t="shared" si="1"/>
        <v>0</v>
      </c>
      <c r="N10" s="22">
        <f>SUM(feb!H10+mrt!M10+apr!N10+mei!O10+jun!M10+M10)</f>
        <v>201</v>
      </c>
    </row>
    <row r="11" spans="1:14" ht="12.75">
      <c r="A11" s="14" t="s">
        <v>7</v>
      </c>
      <c r="B11" s="12"/>
      <c r="C11" s="12"/>
      <c r="D11" s="12"/>
      <c r="E11" s="12"/>
      <c r="F11" s="12"/>
      <c r="G11" s="12"/>
      <c r="H11" s="12"/>
      <c r="I11" s="12"/>
      <c r="J11" s="12">
        <v>73</v>
      </c>
      <c r="K11" s="9">
        <f t="shared" si="0"/>
        <v>1</v>
      </c>
      <c r="L11" s="36">
        <f>SUM(feb!F11+mrt!K11+apr!L11+mei!M11+jun!K11+K11)</f>
        <v>12</v>
      </c>
      <c r="M11" s="18">
        <f t="shared" si="1"/>
        <v>73</v>
      </c>
      <c r="N11" s="22">
        <f>SUM(feb!H11+mrt!M11+apr!N11+mei!O11+jun!M11+M11)</f>
        <v>1324</v>
      </c>
    </row>
    <row r="12" spans="1:14" ht="12.75">
      <c r="A12" s="14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9">
        <f t="shared" si="0"/>
        <v>0</v>
      </c>
      <c r="L12" s="36">
        <f>SUM(feb!F12+mrt!K12+apr!L12+mei!M12+jun!K12+K12)</f>
        <v>0</v>
      </c>
      <c r="M12" s="18">
        <f t="shared" si="1"/>
        <v>0</v>
      </c>
      <c r="N12" s="22">
        <f>SUM(feb!H12+mrt!M12+apr!N12+mei!O12+jun!M12+M12)</f>
        <v>0</v>
      </c>
    </row>
    <row r="13" spans="1:14" ht="12.75">
      <c r="A13" s="14" t="s">
        <v>86</v>
      </c>
      <c r="B13" s="12">
        <v>89</v>
      </c>
      <c r="C13" s="12"/>
      <c r="D13" s="12"/>
      <c r="E13" s="12">
        <v>125</v>
      </c>
      <c r="F13" s="12"/>
      <c r="G13" s="12">
        <v>116</v>
      </c>
      <c r="H13" s="12"/>
      <c r="I13" s="12">
        <v>81</v>
      </c>
      <c r="J13" s="12">
        <v>95</v>
      </c>
      <c r="K13" s="9">
        <v>4</v>
      </c>
      <c r="L13" s="36">
        <f>SUM(feb!F13+mrt!K13+apr!L13+mei!M13+jun!K13+K13)</f>
        <v>25</v>
      </c>
      <c r="M13" s="18">
        <f t="shared" si="1"/>
        <v>506</v>
      </c>
      <c r="N13" s="22">
        <f>SUM(feb!H13+mrt!M13+apr!N13+mei!O13+jun!M13+M13)</f>
        <v>3519</v>
      </c>
    </row>
    <row r="14" spans="1:14" ht="12.75">
      <c r="A14" s="14" t="s">
        <v>62</v>
      </c>
      <c r="B14" s="12"/>
      <c r="C14" s="12">
        <v>80</v>
      </c>
      <c r="D14" s="12"/>
      <c r="E14" s="12"/>
      <c r="F14" s="12"/>
      <c r="G14" s="12">
        <v>80</v>
      </c>
      <c r="H14" s="12">
        <v>70</v>
      </c>
      <c r="I14" s="12"/>
      <c r="J14" s="12"/>
      <c r="K14" s="9">
        <v>3</v>
      </c>
      <c r="L14" s="36">
        <f>SUM(feb!F14+mrt!K14+apr!L14+mei!M14+jun!K14+K14)</f>
        <v>20</v>
      </c>
      <c r="M14" s="18">
        <f t="shared" si="1"/>
        <v>230</v>
      </c>
      <c r="N14" s="22">
        <f>SUM(feb!H14+mrt!M14+apr!N14+mei!O14+jun!M14+M14)</f>
        <v>2032</v>
      </c>
    </row>
    <row r="15" spans="1:14" ht="12.75">
      <c r="A15" s="14" t="s">
        <v>8</v>
      </c>
      <c r="B15" s="12">
        <v>77</v>
      </c>
      <c r="C15" s="12"/>
      <c r="D15" s="12"/>
      <c r="E15" s="12"/>
      <c r="F15" s="12"/>
      <c r="G15" s="12"/>
      <c r="H15" s="12"/>
      <c r="I15" s="12"/>
      <c r="J15" s="12">
        <v>73</v>
      </c>
      <c r="K15" s="9">
        <f t="shared" si="0"/>
        <v>2</v>
      </c>
      <c r="L15" s="36">
        <f>SUM(feb!F15+mrt!K15+apr!L15+mei!M15+jun!K15+K15)</f>
        <v>24</v>
      </c>
      <c r="M15" s="18">
        <f t="shared" si="1"/>
        <v>150</v>
      </c>
      <c r="N15" s="22">
        <f>SUM(feb!H15+mrt!M15+apr!N15+mei!O15+jun!M15+M15)</f>
        <v>2015</v>
      </c>
    </row>
    <row r="16" spans="1:14" ht="12.75">
      <c r="A16" s="14" t="s">
        <v>149</v>
      </c>
      <c r="B16" s="12"/>
      <c r="C16" s="12"/>
      <c r="D16" s="12"/>
      <c r="E16" s="12"/>
      <c r="F16" s="12"/>
      <c r="G16" s="12"/>
      <c r="H16" s="12"/>
      <c r="I16" s="12"/>
      <c r="J16" s="12"/>
      <c r="K16" s="9">
        <f t="shared" si="0"/>
        <v>0</v>
      </c>
      <c r="L16" s="36">
        <f>SUM(feb!F16+mrt!K16+apr!L16+mei!M16+jun!K16+K16)</f>
        <v>3</v>
      </c>
      <c r="M16" s="18">
        <f t="shared" si="1"/>
        <v>0</v>
      </c>
      <c r="N16" s="22">
        <f>SUM(feb!H16+mrt!M16+apr!N16+mei!O16+jun!M16+M16)</f>
        <v>431</v>
      </c>
    </row>
    <row r="17" spans="1:14" ht="12.75">
      <c r="A17" s="14" t="s">
        <v>67</v>
      </c>
      <c r="B17" s="12"/>
      <c r="C17" s="12">
        <v>166</v>
      </c>
      <c r="D17" s="12">
        <v>53</v>
      </c>
      <c r="E17" s="12">
        <v>125</v>
      </c>
      <c r="F17" s="12"/>
      <c r="G17" s="12">
        <v>116</v>
      </c>
      <c r="H17" s="12">
        <v>86</v>
      </c>
      <c r="I17" s="12">
        <v>81</v>
      </c>
      <c r="J17" s="12"/>
      <c r="K17" s="9">
        <v>4</v>
      </c>
      <c r="L17" s="36">
        <f>SUM(feb!F17+mrt!K17+apr!L17+mei!M17+jun!K17+K17)</f>
        <v>22</v>
      </c>
      <c r="M17" s="18">
        <f t="shared" si="1"/>
        <v>627</v>
      </c>
      <c r="N17" s="22">
        <f>SUM(feb!H17+mrt!M17+apr!N17+mei!O17+jun!M17+M17)</f>
        <v>3467</v>
      </c>
    </row>
    <row r="18" spans="1:14" ht="12.75">
      <c r="A18" s="14" t="s">
        <v>63</v>
      </c>
      <c r="B18" s="12"/>
      <c r="C18" s="12"/>
      <c r="D18" s="12"/>
      <c r="E18" s="12"/>
      <c r="F18" s="12"/>
      <c r="G18" s="12">
        <v>80</v>
      </c>
      <c r="H18" s="12">
        <v>86</v>
      </c>
      <c r="I18" s="12"/>
      <c r="J18" s="12"/>
      <c r="K18" s="9">
        <f t="shared" si="0"/>
        <v>2</v>
      </c>
      <c r="L18" s="36">
        <f>SUM(feb!F18+mrt!K18+apr!L18+mei!M18+jun!K18+K18)</f>
        <v>20</v>
      </c>
      <c r="M18" s="18">
        <f t="shared" si="1"/>
        <v>166</v>
      </c>
      <c r="N18" s="22">
        <f>SUM(feb!H18+mrt!M18+apr!N18+mei!O18+jun!M18+M18)</f>
        <v>1637</v>
      </c>
    </row>
    <row r="19" spans="1:14" ht="12.75">
      <c r="A19" s="14" t="s">
        <v>76</v>
      </c>
      <c r="B19" s="12"/>
      <c r="C19" s="12"/>
      <c r="D19" s="12"/>
      <c r="E19" s="12">
        <v>125</v>
      </c>
      <c r="F19" s="12"/>
      <c r="G19" s="12"/>
      <c r="H19" s="12"/>
      <c r="I19" s="12"/>
      <c r="J19" s="12"/>
      <c r="K19" s="9">
        <v>1</v>
      </c>
      <c r="L19" s="36">
        <f>SUM(feb!F19+mrt!K19+apr!L19+mei!M19+jun!K19+K19)</f>
        <v>12</v>
      </c>
      <c r="M19" s="18">
        <f t="shared" si="1"/>
        <v>125</v>
      </c>
      <c r="N19" s="22">
        <f>SUM(feb!H19+mrt!M19+apr!N19+mei!O19+jun!M19+M19)</f>
        <v>1280</v>
      </c>
    </row>
    <row r="20" spans="1:14" ht="12.75">
      <c r="A20" s="41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9">
        <f t="shared" si="0"/>
        <v>0</v>
      </c>
      <c r="L20" s="36">
        <f>SUM(feb!F20+mrt!K20+apr!L20+mei!M20+jun!K20+K20)</f>
        <v>0</v>
      </c>
      <c r="M20" s="18">
        <f t="shared" si="1"/>
        <v>0</v>
      </c>
      <c r="N20" s="22">
        <f>SUM(feb!H20+mrt!M20+apr!N20+mei!O20+jun!M20+M20)</f>
        <v>0</v>
      </c>
    </row>
    <row r="21" spans="1:14" ht="12.75">
      <c r="A21" s="1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9">
        <f t="shared" si="0"/>
        <v>0</v>
      </c>
      <c r="L21" s="36">
        <f>SUM(feb!F21+mrt!K21+apr!L21+mei!M21+jun!K21+K21)</f>
        <v>1</v>
      </c>
      <c r="M21" s="18">
        <f t="shared" si="1"/>
        <v>0</v>
      </c>
      <c r="N21" s="22">
        <f>SUM(feb!H21+mrt!M21+apr!N21+mei!O21+jun!M21+M21)</f>
        <v>65</v>
      </c>
    </row>
    <row r="22" spans="1:14" ht="12.75">
      <c r="A22" s="14" t="s">
        <v>89</v>
      </c>
      <c r="B22" s="12"/>
      <c r="C22" s="12"/>
      <c r="D22" s="12"/>
      <c r="E22" s="12"/>
      <c r="F22" s="12"/>
      <c r="G22" s="12"/>
      <c r="H22" s="12">
        <v>86</v>
      </c>
      <c r="I22" s="12"/>
      <c r="J22" s="12"/>
      <c r="K22" s="9">
        <f t="shared" si="0"/>
        <v>1</v>
      </c>
      <c r="L22" s="36">
        <f>SUM(feb!F22+mrt!K22+apr!L22+mei!M22+jun!K22+K22)</f>
        <v>5</v>
      </c>
      <c r="M22" s="18">
        <f t="shared" si="1"/>
        <v>86</v>
      </c>
      <c r="N22" s="22">
        <f>SUM(feb!H22+mrt!M22+apr!N22+mei!O22+jun!M22+M22)</f>
        <v>357</v>
      </c>
    </row>
    <row r="23" spans="1:14" ht="12.75">
      <c r="A23" s="14" t="s">
        <v>90</v>
      </c>
      <c r="B23" s="12"/>
      <c r="C23" s="12"/>
      <c r="D23" s="12"/>
      <c r="E23" s="12"/>
      <c r="F23" s="12"/>
      <c r="G23" s="12"/>
      <c r="H23" s="12">
        <v>86</v>
      </c>
      <c r="I23" s="12"/>
      <c r="J23" s="12"/>
      <c r="K23" s="9">
        <f t="shared" si="0"/>
        <v>1</v>
      </c>
      <c r="L23" s="36">
        <f>SUM(feb!F23+mrt!K23+apr!L23+mei!M23+jun!K23+K23)</f>
        <v>4</v>
      </c>
      <c r="M23" s="18">
        <f t="shared" si="1"/>
        <v>86</v>
      </c>
      <c r="N23" s="22">
        <f>SUM(feb!H23+mrt!M23+apr!N23+mei!O23+jun!M23+M23)</f>
        <v>295</v>
      </c>
    </row>
    <row r="24" spans="1:14" ht="12.75">
      <c r="A24" s="14" t="s">
        <v>135</v>
      </c>
      <c r="B24" s="12"/>
      <c r="C24" s="12"/>
      <c r="D24" s="12"/>
      <c r="E24" s="12"/>
      <c r="F24" s="12"/>
      <c r="G24" s="12"/>
      <c r="H24" s="12"/>
      <c r="I24" s="12"/>
      <c r="J24" s="12"/>
      <c r="K24" s="9">
        <f t="shared" si="0"/>
        <v>0</v>
      </c>
      <c r="L24" s="36">
        <f>SUM(feb!F24+mrt!K24+apr!L24+mei!M24+jun!K24+K24)</f>
        <v>7</v>
      </c>
      <c r="M24" s="18">
        <f t="shared" si="1"/>
        <v>0</v>
      </c>
      <c r="N24" s="22">
        <f>SUM(feb!H24+mrt!M24+apr!N24+mei!O24+jun!M24+M24)</f>
        <v>459</v>
      </c>
    </row>
    <row r="25" spans="1:14" ht="12.75">
      <c r="A25" s="14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9">
        <f t="shared" si="0"/>
        <v>0</v>
      </c>
      <c r="L25" s="36">
        <f>SUM(feb!F25+mrt!K25+apr!L25+mei!M25+jun!K25+K25)</f>
        <v>0</v>
      </c>
      <c r="M25" s="18">
        <f t="shared" si="1"/>
        <v>0</v>
      </c>
      <c r="N25" s="22">
        <f>SUM(feb!H25+mrt!M25+apr!N25+mei!O25+jun!M25+M25)</f>
        <v>0</v>
      </c>
    </row>
    <row r="26" spans="1:14" ht="12.75">
      <c r="A26" s="14" t="s">
        <v>101</v>
      </c>
      <c r="B26" s="12">
        <v>58</v>
      </c>
      <c r="C26" s="12"/>
      <c r="D26" s="12"/>
      <c r="E26" s="12"/>
      <c r="F26" s="12">
        <v>54</v>
      </c>
      <c r="G26" s="12">
        <v>56</v>
      </c>
      <c r="H26" s="12">
        <v>48</v>
      </c>
      <c r="I26" s="12"/>
      <c r="J26" s="12">
        <v>64</v>
      </c>
      <c r="K26" s="9">
        <f t="shared" si="0"/>
        <v>5</v>
      </c>
      <c r="L26" s="36">
        <f>SUM(feb!F26+mrt!K26+apr!L26+mei!M26+jun!K26+K26)</f>
        <v>22</v>
      </c>
      <c r="M26" s="18">
        <f t="shared" si="1"/>
        <v>280</v>
      </c>
      <c r="N26" s="22">
        <f>SUM(feb!H26+mrt!M26+apr!N26+mei!O26+jun!M26+M26)</f>
        <v>1113</v>
      </c>
    </row>
    <row r="27" spans="1:14" ht="12.75">
      <c r="A27" s="14" t="s">
        <v>150</v>
      </c>
      <c r="B27" s="12"/>
      <c r="C27" s="12"/>
      <c r="D27" s="12"/>
      <c r="E27" s="12"/>
      <c r="F27" s="12"/>
      <c r="G27" s="12"/>
      <c r="H27" s="12"/>
      <c r="I27" s="12"/>
      <c r="J27" s="12"/>
      <c r="K27" s="9">
        <f t="shared" si="0"/>
        <v>0</v>
      </c>
      <c r="L27" s="36">
        <f>SUM(feb!F27+mrt!K27+apr!L27+mei!M27+jun!K27+K27)</f>
        <v>0</v>
      </c>
      <c r="M27" s="18">
        <f t="shared" si="1"/>
        <v>0</v>
      </c>
      <c r="N27" s="22">
        <f>SUM(feb!H27+mrt!M27+apr!N27+mei!O27+jun!M27+M27)</f>
        <v>0</v>
      </c>
    </row>
    <row r="28" spans="1:14" ht="12.75">
      <c r="A28" s="14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9">
        <f t="shared" si="0"/>
        <v>0</v>
      </c>
      <c r="L28" s="36">
        <f>SUM(feb!F28+mrt!K28+apr!L28+mei!M28+jun!K28+K28)</f>
        <v>0</v>
      </c>
      <c r="M28" s="18">
        <f t="shared" si="1"/>
        <v>0</v>
      </c>
      <c r="N28" s="22">
        <f>SUM(feb!H28+mrt!M28+apr!N28+mei!O28+jun!M28+M28)</f>
        <v>0</v>
      </c>
    </row>
    <row r="29" spans="1:14" ht="12.75">
      <c r="A29" s="14" t="s">
        <v>111</v>
      </c>
      <c r="B29" s="12"/>
      <c r="C29" s="12"/>
      <c r="D29" s="12"/>
      <c r="E29" s="12"/>
      <c r="F29" s="12"/>
      <c r="G29" s="12"/>
      <c r="H29" s="12">
        <v>70</v>
      </c>
      <c r="I29" s="12">
        <v>108</v>
      </c>
      <c r="J29" s="12">
        <v>73</v>
      </c>
      <c r="K29" s="9">
        <v>3</v>
      </c>
      <c r="L29" s="36">
        <f>SUM(feb!F29+mrt!K29+apr!L29+mei!M29+jun!K29+K29)</f>
        <v>20</v>
      </c>
      <c r="M29" s="18">
        <f t="shared" si="1"/>
        <v>251</v>
      </c>
      <c r="N29" s="22">
        <f>SUM(feb!H29+mrt!M29+apr!N29+mei!O29+jun!M29+M29)</f>
        <v>2634</v>
      </c>
    </row>
    <row r="30" spans="1:14" ht="12.75">
      <c r="A30" s="14" t="s">
        <v>103</v>
      </c>
      <c r="B30" s="12"/>
      <c r="C30" s="12"/>
      <c r="D30" s="12"/>
      <c r="E30" s="12"/>
      <c r="F30" s="12"/>
      <c r="G30" s="12"/>
      <c r="H30" s="12"/>
      <c r="I30" s="12"/>
      <c r="J30" s="12"/>
      <c r="K30" s="9">
        <f t="shared" si="0"/>
        <v>0</v>
      </c>
      <c r="L30" s="36">
        <f>SUM(feb!F30+mrt!K30+apr!L30+mei!M30+jun!K30+K30)</f>
        <v>5</v>
      </c>
      <c r="M30" s="18">
        <f t="shared" si="1"/>
        <v>0</v>
      </c>
      <c r="N30" s="22">
        <f>SUM(feb!H30+mrt!M30+apr!N30+mei!O30+jun!M30+M30)</f>
        <v>471</v>
      </c>
    </row>
    <row r="31" spans="1:14" ht="12.75">
      <c r="A31" s="14" t="s">
        <v>144</v>
      </c>
      <c r="B31" s="12"/>
      <c r="C31" s="12"/>
      <c r="D31" s="12"/>
      <c r="E31" s="12"/>
      <c r="F31" s="12"/>
      <c r="G31" s="12"/>
      <c r="H31" s="12"/>
      <c r="I31" s="12"/>
      <c r="J31" s="12"/>
      <c r="K31" s="9">
        <f t="shared" si="0"/>
        <v>0</v>
      </c>
      <c r="L31" s="36">
        <f>SUM(feb!F31+mrt!K31+apr!L31+mei!M31+jun!K31+K31)</f>
        <v>5</v>
      </c>
      <c r="M31" s="18">
        <f t="shared" si="1"/>
        <v>0</v>
      </c>
      <c r="N31" s="22">
        <f>SUM(feb!H31+mrt!M31+apr!N31+mei!O31+jun!M31+M31)</f>
        <v>544</v>
      </c>
    </row>
    <row r="32" spans="1:14" ht="12.75">
      <c r="A32" s="14" t="s">
        <v>10</v>
      </c>
      <c r="B32" s="12">
        <v>89</v>
      </c>
      <c r="C32" s="12"/>
      <c r="D32" s="12"/>
      <c r="E32" s="12"/>
      <c r="F32" s="12"/>
      <c r="G32" s="12">
        <v>80</v>
      </c>
      <c r="H32" s="12">
        <v>86</v>
      </c>
      <c r="I32" s="12">
        <v>81</v>
      </c>
      <c r="J32" s="12">
        <v>95</v>
      </c>
      <c r="K32" s="9">
        <v>5</v>
      </c>
      <c r="L32" s="36">
        <f>SUM(feb!F32+mrt!K32+apr!L32+mei!M32+jun!K32+K32)</f>
        <v>16</v>
      </c>
      <c r="M32" s="18">
        <f t="shared" si="1"/>
        <v>431</v>
      </c>
      <c r="N32" s="22">
        <f>SUM(feb!H32+mrt!M32+apr!N32+mei!O32+jun!M32+M32)</f>
        <v>2020</v>
      </c>
    </row>
    <row r="33" spans="1:14" ht="12.75">
      <c r="A33" s="14" t="s">
        <v>154</v>
      </c>
      <c r="B33" s="12">
        <v>58</v>
      </c>
      <c r="C33" s="12"/>
      <c r="D33" s="12"/>
      <c r="E33" s="12"/>
      <c r="F33" s="12"/>
      <c r="G33" s="12"/>
      <c r="H33" s="12">
        <v>48</v>
      </c>
      <c r="I33" s="12"/>
      <c r="J33" s="12">
        <v>64</v>
      </c>
      <c r="K33" s="9">
        <f t="shared" si="0"/>
        <v>3</v>
      </c>
      <c r="L33" s="36">
        <f>SUM(feb!F33+mrt!K33+apr!L33+mei!M33+jun!K33+K33)</f>
        <v>11</v>
      </c>
      <c r="M33" s="18">
        <f>SUM(B33:J33)</f>
        <v>170</v>
      </c>
      <c r="N33" s="22">
        <f>SUM(feb!H33+mrt!M33+apr!N33+mei!O33+jun!M33+M33)</f>
        <v>568</v>
      </c>
    </row>
    <row r="34" spans="1:14" ht="12.75">
      <c r="A34" s="14" t="s">
        <v>161</v>
      </c>
      <c r="B34" s="12"/>
      <c r="C34" s="12"/>
      <c r="D34" s="12"/>
      <c r="E34" s="12"/>
      <c r="F34" s="12"/>
      <c r="G34" s="12"/>
      <c r="H34" s="12"/>
      <c r="I34" s="12"/>
      <c r="J34" s="12"/>
      <c r="K34" s="9">
        <f t="shared" si="0"/>
        <v>0</v>
      </c>
      <c r="L34" s="36">
        <f>SUM(feb!F34+mrt!K34+apr!L34+mei!M34+jun!K34+K34)</f>
        <v>2</v>
      </c>
      <c r="M34" s="18">
        <f>SUM(B34:J34)</f>
        <v>0</v>
      </c>
      <c r="N34" s="22">
        <f>SUM(feb!H34+mrt!M34+apr!N34+mei!O34+jun!M34+M34)</f>
        <v>224</v>
      </c>
    </row>
    <row r="35" spans="1:14" ht="12.75">
      <c r="A35" s="14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9">
        <f t="shared" si="0"/>
        <v>0</v>
      </c>
      <c r="L35" s="36">
        <f>SUM(feb!F35+mrt!K35+apr!L35+mei!M35+jun!K35+K35)</f>
        <v>10</v>
      </c>
      <c r="M35" s="18">
        <f>SUM(B35:J35)</f>
        <v>0</v>
      </c>
      <c r="N35" s="22">
        <f>SUM(feb!H35+mrt!M35+apr!N35+mei!O35+jun!M35+M35)</f>
        <v>1281</v>
      </c>
    </row>
    <row r="36" spans="1:14" ht="12.75">
      <c r="A36" s="14" t="s">
        <v>104</v>
      </c>
      <c r="B36" s="12"/>
      <c r="C36" s="12"/>
      <c r="D36" s="12"/>
      <c r="E36" s="12"/>
      <c r="F36" s="12"/>
      <c r="G36" s="12"/>
      <c r="H36" s="12"/>
      <c r="I36" s="12"/>
      <c r="J36" s="12"/>
      <c r="K36" s="9">
        <f t="shared" si="0"/>
        <v>0</v>
      </c>
      <c r="L36" s="36">
        <f>SUM(feb!F36+mrt!K36+apr!L36+mei!M36+jun!K36+K36)</f>
        <v>1</v>
      </c>
      <c r="M36" s="18">
        <f t="shared" si="1"/>
        <v>0</v>
      </c>
      <c r="N36" s="22">
        <f>SUM(feb!H36+mrt!M36+apr!N36+mei!O36+jun!M36+M36)</f>
        <v>63</v>
      </c>
    </row>
    <row r="37" spans="1:14" ht="12.75">
      <c r="A37" s="14" t="s">
        <v>60</v>
      </c>
      <c r="B37" s="12"/>
      <c r="C37" s="12"/>
      <c r="D37" s="12"/>
      <c r="E37" s="12"/>
      <c r="F37" s="12"/>
      <c r="G37" s="12"/>
      <c r="H37" s="12"/>
      <c r="I37" s="12"/>
      <c r="J37" s="12">
        <v>95</v>
      </c>
      <c r="K37" s="9">
        <f t="shared" si="0"/>
        <v>1</v>
      </c>
      <c r="L37" s="36">
        <f>SUM(feb!F37+mrt!K37+apr!L37+mei!M37+jun!K37+K37)</f>
        <v>19</v>
      </c>
      <c r="M37" s="18">
        <f t="shared" si="1"/>
        <v>95</v>
      </c>
      <c r="N37" s="22">
        <f>SUM(feb!H37+mrt!M37+apr!N37+mei!O37+jun!M37+M37)</f>
        <v>1573</v>
      </c>
    </row>
    <row r="38" spans="1:14" ht="12.75">
      <c r="A38" s="14" t="s">
        <v>105</v>
      </c>
      <c r="B38" s="12"/>
      <c r="C38" s="12"/>
      <c r="D38" s="12"/>
      <c r="E38" s="12">
        <v>63</v>
      </c>
      <c r="F38" s="12"/>
      <c r="G38" s="12"/>
      <c r="H38" s="12"/>
      <c r="I38" s="12"/>
      <c r="J38" s="12"/>
      <c r="K38" s="9">
        <v>1</v>
      </c>
      <c r="L38" s="36">
        <f>SUM(feb!F38+mrt!K38+apr!L38+mei!M38+jun!K38+K38)</f>
        <v>15</v>
      </c>
      <c r="M38" s="18">
        <f t="shared" si="1"/>
        <v>63</v>
      </c>
      <c r="N38" s="22">
        <f>SUM(feb!H38+mrt!M38+apr!N38+mei!O38+jun!M38+M38)</f>
        <v>1394</v>
      </c>
    </row>
    <row r="39" spans="1:14" ht="12.75">
      <c r="A39" s="14" t="s">
        <v>11</v>
      </c>
      <c r="B39" s="12">
        <v>77</v>
      </c>
      <c r="C39" s="12"/>
      <c r="D39" s="12">
        <v>65</v>
      </c>
      <c r="E39" s="12"/>
      <c r="F39" s="12"/>
      <c r="G39" s="12">
        <v>80</v>
      </c>
      <c r="H39" s="12">
        <v>86</v>
      </c>
      <c r="I39" s="12"/>
      <c r="J39" s="12">
        <v>95</v>
      </c>
      <c r="K39" s="9">
        <f t="shared" si="0"/>
        <v>5</v>
      </c>
      <c r="L39" s="36">
        <f>SUM(feb!F39+mrt!K39+apr!L39+mei!M39+jun!K39+K39)</f>
        <v>26</v>
      </c>
      <c r="M39" s="18">
        <f t="shared" si="1"/>
        <v>403</v>
      </c>
      <c r="N39" s="22">
        <f>SUM(feb!H39+mrt!M39+apr!N39+mei!O39+jun!M39+M39)</f>
        <v>2915</v>
      </c>
    </row>
    <row r="40" spans="1:14" ht="12.75">
      <c r="A40" s="14" t="s">
        <v>12</v>
      </c>
      <c r="B40" s="12">
        <v>58</v>
      </c>
      <c r="C40" s="12">
        <v>70</v>
      </c>
      <c r="D40" s="12"/>
      <c r="E40" s="12"/>
      <c r="F40" s="12"/>
      <c r="G40" s="12">
        <v>56</v>
      </c>
      <c r="H40" s="12">
        <v>48</v>
      </c>
      <c r="I40" s="12"/>
      <c r="J40" s="12">
        <v>64</v>
      </c>
      <c r="K40" s="9">
        <v>5</v>
      </c>
      <c r="L40" s="36">
        <f>SUM(feb!F40+mrt!K40+apr!L40+mei!M40+jun!K40+K40)</f>
        <v>26</v>
      </c>
      <c r="M40" s="18">
        <f t="shared" si="1"/>
        <v>296</v>
      </c>
      <c r="N40" s="22">
        <f>SUM(feb!H40+mrt!M40+apr!N40+mei!O40+jun!M40+M40)</f>
        <v>2047</v>
      </c>
    </row>
    <row r="41" spans="1:14" ht="12.75">
      <c r="A41" s="14" t="s">
        <v>84</v>
      </c>
      <c r="B41" s="12">
        <v>77</v>
      </c>
      <c r="C41" s="12">
        <v>70</v>
      </c>
      <c r="D41" s="12"/>
      <c r="E41" s="12"/>
      <c r="F41" s="12"/>
      <c r="G41" s="12">
        <v>56</v>
      </c>
      <c r="H41" s="12">
        <v>48</v>
      </c>
      <c r="I41" s="12"/>
      <c r="J41" s="12">
        <v>73</v>
      </c>
      <c r="K41" s="9">
        <v>5</v>
      </c>
      <c r="L41" s="36">
        <f>SUM(feb!F41+mrt!K41+apr!L41+mei!M41+jun!K41+K41)</f>
        <v>20</v>
      </c>
      <c r="M41" s="18">
        <f t="shared" si="1"/>
        <v>324</v>
      </c>
      <c r="N41" s="22">
        <f>SUM(feb!H41+mrt!M41+apr!N41+mei!O41+jun!M41+M41)</f>
        <v>1298</v>
      </c>
    </row>
    <row r="42" spans="1:14" ht="12.75">
      <c r="A42" s="38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9">
        <f t="shared" si="0"/>
        <v>0</v>
      </c>
      <c r="L42" s="36">
        <f>SUM(feb!F42+mrt!K42+apr!L42+mei!M42+jun!K42+K42)</f>
        <v>0</v>
      </c>
      <c r="M42" s="18">
        <f t="shared" si="1"/>
        <v>0</v>
      </c>
      <c r="N42" s="22">
        <f>SUM(feb!H42+mrt!M42+apr!N42+mei!O42+jun!M42+M42)</f>
        <v>0</v>
      </c>
    </row>
    <row r="43" spans="1:14" ht="12.75">
      <c r="A43" s="14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9">
        <f t="shared" si="0"/>
        <v>0</v>
      </c>
      <c r="L43" s="36">
        <f>SUM(feb!F43+mrt!K43+apr!L43+mei!M43+jun!K43+K43)</f>
        <v>0</v>
      </c>
      <c r="M43" s="18">
        <f t="shared" si="1"/>
        <v>0</v>
      </c>
      <c r="N43" s="22">
        <f>SUM(feb!H43+mrt!M43+apr!N43+mei!O43+jun!M43+M43)</f>
        <v>0</v>
      </c>
    </row>
    <row r="44" spans="1:14" ht="12.75">
      <c r="A44" s="14" t="s">
        <v>13</v>
      </c>
      <c r="B44" s="12"/>
      <c r="C44" s="12">
        <v>166</v>
      </c>
      <c r="D44" s="12">
        <v>87</v>
      </c>
      <c r="E44" s="12">
        <v>125</v>
      </c>
      <c r="F44" s="12"/>
      <c r="G44" s="12">
        <v>116</v>
      </c>
      <c r="H44" s="12">
        <v>86</v>
      </c>
      <c r="I44" s="12">
        <v>81</v>
      </c>
      <c r="J44" s="12">
        <v>95</v>
      </c>
      <c r="K44" s="9">
        <v>5</v>
      </c>
      <c r="L44" s="36">
        <f>SUM(feb!F44+mrt!K44+apr!L44+mei!M44+jun!K44+K44)</f>
        <v>26</v>
      </c>
      <c r="M44" s="18">
        <f t="shared" si="1"/>
        <v>756</v>
      </c>
      <c r="N44" s="22">
        <f>SUM(feb!H44+mrt!M44+apr!N44+mei!O44+jun!M44+M44)</f>
        <v>4145</v>
      </c>
    </row>
    <row r="45" spans="1:14" ht="12.75">
      <c r="A45" s="38" t="s">
        <v>106</v>
      </c>
      <c r="B45" s="12"/>
      <c r="C45" s="12"/>
      <c r="D45" s="12"/>
      <c r="E45" s="12"/>
      <c r="F45" s="12"/>
      <c r="G45" s="12"/>
      <c r="H45" s="12"/>
      <c r="I45" s="12"/>
      <c r="J45" s="12"/>
      <c r="K45" s="9">
        <f t="shared" si="0"/>
        <v>0</v>
      </c>
      <c r="L45" s="36">
        <f>SUM(feb!F45+mrt!K45+apr!L45+mei!M45+jun!K45+K45)</f>
        <v>0</v>
      </c>
      <c r="M45" s="18">
        <f t="shared" si="1"/>
        <v>0</v>
      </c>
      <c r="N45" s="22">
        <f>SUM(feb!H45+mrt!M45+apr!N45+mei!O45+jun!M45+M45)</f>
        <v>0</v>
      </c>
    </row>
    <row r="46" spans="1:14" ht="12.75">
      <c r="A46" s="38" t="s">
        <v>136</v>
      </c>
      <c r="B46" s="12"/>
      <c r="C46" s="12"/>
      <c r="D46" s="12"/>
      <c r="E46" s="12"/>
      <c r="F46" s="12"/>
      <c r="G46" s="12">
        <v>116</v>
      </c>
      <c r="H46" s="12">
        <v>86</v>
      </c>
      <c r="I46" s="12"/>
      <c r="J46" s="12">
        <v>95</v>
      </c>
      <c r="K46" s="9">
        <f t="shared" si="0"/>
        <v>3</v>
      </c>
      <c r="L46" s="36">
        <f>SUM(feb!F46+mrt!K46+apr!L46+mei!M46+jun!K46+K46)</f>
        <v>18</v>
      </c>
      <c r="M46" s="18">
        <f t="shared" si="1"/>
        <v>297</v>
      </c>
      <c r="N46" s="22">
        <f>SUM(feb!H46+mrt!M46+apr!N46+mei!O46+jun!M46+M46)</f>
        <v>1593</v>
      </c>
    </row>
    <row r="47" spans="1:14" ht="12.75">
      <c r="A47" s="14" t="s">
        <v>94</v>
      </c>
      <c r="B47" s="12"/>
      <c r="C47" s="12"/>
      <c r="D47" s="12"/>
      <c r="E47" s="12"/>
      <c r="F47" s="12"/>
      <c r="G47" s="12"/>
      <c r="H47" s="12"/>
      <c r="I47" s="12"/>
      <c r="J47" s="12"/>
      <c r="K47" s="9">
        <f t="shared" si="0"/>
        <v>0</v>
      </c>
      <c r="L47" s="36">
        <f>SUM(feb!F47+mrt!K47+apr!L47+mei!M47+jun!K47+K47)</f>
        <v>0</v>
      </c>
      <c r="M47" s="18">
        <f t="shared" si="1"/>
        <v>0</v>
      </c>
      <c r="N47" s="22">
        <f>SUM(feb!H47+mrt!M47+apr!N47+mei!O47+jun!M47+M47)</f>
        <v>0</v>
      </c>
    </row>
    <row r="48" spans="1:14" ht="12.75">
      <c r="A48" s="38" t="s">
        <v>112</v>
      </c>
      <c r="B48" s="12"/>
      <c r="C48" s="12"/>
      <c r="D48" s="12"/>
      <c r="E48" s="12"/>
      <c r="F48" s="12"/>
      <c r="G48" s="12"/>
      <c r="H48" s="12"/>
      <c r="I48" s="12"/>
      <c r="J48" s="12"/>
      <c r="K48" s="9">
        <f t="shared" si="0"/>
        <v>0</v>
      </c>
      <c r="L48" s="36">
        <f>SUM(feb!F48+mrt!K48+apr!L48+mei!M48+jun!K48+K48)</f>
        <v>0</v>
      </c>
      <c r="M48" s="18">
        <f t="shared" si="1"/>
        <v>0</v>
      </c>
      <c r="N48" s="22">
        <f>SUM(feb!H48+mrt!M48+apr!N48+mei!O48+jun!M48+M48)</f>
        <v>0</v>
      </c>
    </row>
    <row r="49" spans="1:14" ht="12.75">
      <c r="A49" s="38" t="s">
        <v>162</v>
      </c>
      <c r="B49" s="12"/>
      <c r="C49" s="12"/>
      <c r="D49" s="12"/>
      <c r="E49" s="12"/>
      <c r="F49" s="12"/>
      <c r="G49" s="12"/>
      <c r="H49" s="12"/>
      <c r="I49" s="12"/>
      <c r="J49" s="12"/>
      <c r="K49" s="9"/>
      <c r="L49" s="36"/>
      <c r="M49" s="18"/>
      <c r="N49" s="22"/>
    </row>
    <row r="50" spans="1:14" ht="12.75">
      <c r="A50" s="14" t="s">
        <v>14</v>
      </c>
      <c r="B50" s="12"/>
      <c r="C50" s="12">
        <v>166</v>
      </c>
      <c r="D50" s="12"/>
      <c r="E50" s="12"/>
      <c r="F50" s="12"/>
      <c r="G50" s="12"/>
      <c r="H50" s="12"/>
      <c r="I50" s="12"/>
      <c r="J50" s="12"/>
      <c r="K50" s="9">
        <v>1</v>
      </c>
      <c r="L50" s="36">
        <f>SUM(feb!F50+mrt!K50+apr!L50+mei!M50+jun!K50+K50)</f>
        <v>15</v>
      </c>
      <c r="M50" s="18">
        <f t="shared" si="1"/>
        <v>166</v>
      </c>
      <c r="N50" s="22">
        <f>SUM(feb!H50+mrt!M50+apr!N50+mei!O50+jun!M50+M50)</f>
        <v>2314</v>
      </c>
    </row>
    <row r="51" spans="1:14" ht="12.75">
      <c r="A51" s="14" t="s">
        <v>126</v>
      </c>
      <c r="B51" s="12">
        <v>58</v>
      </c>
      <c r="C51" s="12"/>
      <c r="D51" s="12"/>
      <c r="E51" s="12"/>
      <c r="F51" s="12"/>
      <c r="G51" s="12"/>
      <c r="H51" s="12">
        <v>48</v>
      </c>
      <c r="I51" s="12"/>
      <c r="J51" s="12">
        <v>64</v>
      </c>
      <c r="K51" s="9">
        <f t="shared" si="0"/>
        <v>3</v>
      </c>
      <c r="L51" s="36">
        <f>SUM(feb!F51+mrt!K51+apr!L51+mei!M51+jun!K51+K51)</f>
        <v>18</v>
      </c>
      <c r="M51" s="18">
        <f t="shared" si="1"/>
        <v>170</v>
      </c>
      <c r="N51" s="22">
        <f>SUM(feb!H51+mrt!M51+apr!N51+mei!O51+jun!M51+M51)</f>
        <v>927</v>
      </c>
    </row>
    <row r="52" spans="1:14" ht="12.75">
      <c r="A52" s="14" t="s">
        <v>123</v>
      </c>
      <c r="B52" s="12">
        <v>58</v>
      </c>
      <c r="C52" s="12"/>
      <c r="D52" s="12"/>
      <c r="E52" s="12"/>
      <c r="F52" s="12"/>
      <c r="G52" s="12"/>
      <c r="H52" s="12">
        <v>48</v>
      </c>
      <c r="I52" s="12"/>
      <c r="J52" s="12">
        <v>64</v>
      </c>
      <c r="K52" s="9">
        <f t="shared" si="0"/>
        <v>3</v>
      </c>
      <c r="L52" s="36">
        <f>SUM(feb!F52+mrt!K52+apr!L52+mei!M52+jun!K52+K52)</f>
        <v>13</v>
      </c>
      <c r="M52" s="18">
        <f t="shared" si="1"/>
        <v>170</v>
      </c>
      <c r="N52" s="22">
        <f>SUM(feb!H52+mrt!M52+apr!N52+mei!O52+jun!M52+M52)</f>
        <v>653</v>
      </c>
    </row>
    <row r="53" spans="1:14" ht="12.75">
      <c r="A53" s="14" t="s">
        <v>15</v>
      </c>
      <c r="B53" s="12"/>
      <c r="C53" s="12">
        <v>80</v>
      </c>
      <c r="D53" s="12"/>
      <c r="E53" s="12"/>
      <c r="F53" s="12"/>
      <c r="G53" s="12"/>
      <c r="H53" s="12">
        <v>70</v>
      </c>
      <c r="I53" s="12"/>
      <c r="J53" s="12">
        <v>73</v>
      </c>
      <c r="K53" s="9">
        <v>3</v>
      </c>
      <c r="L53" s="36">
        <f>SUM(feb!F53+mrt!K53+apr!L53+mei!M53+jun!K53+K53)</f>
        <v>16</v>
      </c>
      <c r="M53" s="18">
        <f t="shared" si="1"/>
        <v>223</v>
      </c>
      <c r="N53" s="22">
        <f>SUM(feb!H53+mrt!M53+apr!N53+mei!O53+jun!M53+M53)</f>
        <v>1393</v>
      </c>
    </row>
    <row r="54" spans="1:14" ht="12.75">
      <c r="A54" s="14" t="s">
        <v>79</v>
      </c>
      <c r="B54" s="12">
        <v>89</v>
      </c>
      <c r="C54" s="12">
        <v>166</v>
      </c>
      <c r="D54" s="12"/>
      <c r="E54" s="12"/>
      <c r="F54" s="12"/>
      <c r="G54" s="12">
        <v>116</v>
      </c>
      <c r="H54" s="12">
        <v>86</v>
      </c>
      <c r="I54" s="12"/>
      <c r="J54" s="12"/>
      <c r="K54" s="9">
        <v>4</v>
      </c>
      <c r="L54" s="36">
        <f>SUM(feb!F54+mrt!K54+apr!L54+mei!M54+jun!K54+K54)</f>
        <v>18</v>
      </c>
      <c r="M54" s="18">
        <f t="shared" si="1"/>
        <v>457</v>
      </c>
      <c r="N54" s="22">
        <f>SUM(feb!H54+mrt!M54+apr!N54+mei!O54+jun!M54+M54)</f>
        <v>3346</v>
      </c>
    </row>
    <row r="55" spans="1:14" ht="12.75">
      <c r="A55" s="14" t="s">
        <v>68</v>
      </c>
      <c r="B55" s="12"/>
      <c r="C55" s="12"/>
      <c r="D55" s="12"/>
      <c r="E55" s="12"/>
      <c r="F55" s="12"/>
      <c r="G55" s="12"/>
      <c r="H55" s="12"/>
      <c r="I55" s="12"/>
      <c r="J55" s="12"/>
      <c r="K55" s="9">
        <f t="shared" si="0"/>
        <v>0</v>
      </c>
      <c r="L55" s="36">
        <f>SUM(feb!F55+mrt!K55+apr!L55+mei!M55+jun!K55+K55)</f>
        <v>6</v>
      </c>
      <c r="M55" s="18">
        <f t="shared" si="1"/>
        <v>0</v>
      </c>
      <c r="N55" s="22">
        <f>SUM(feb!H55+mrt!M55+apr!N55+mei!O55+jun!M55+M55)</f>
        <v>612</v>
      </c>
    </row>
    <row r="56" spans="1:14" ht="12.75">
      <c r="A56" s="14" t="s">
        <v>73</v>
      </c>
      <c r="B56" s="12">
        <v>77</v>
      </c>
      <c r="C56" s="12"/>
      <c r="D56" s="12">
        <v>53</v>
      </c>
      <c r="E56" s="12">
        <v>63</v>
      </c>
      <c r="F56" s="12"/>
      <c r="G56" s="12"/>
      <c r="H56" s="12"/>
      <c r="I56" s="12">
        <v>101</v>
      </c>
      <c r="J56" s="12"/>
      <c r="K56" s="9">
        <v>3</v>
      </c>
      <c r="L56" s="36">
        <f>SUM(feb!F56+mrt!K56+apr!L56+mei!M56+jun!K56+K56)</f>
        <v>16</v>
      </c>
      <c r="M56" s="18">
        <f t="shared" si="1"/>
        <v>294</v>
      </c>
      <c r="N56" s="22">
        <f>SUM(feb!H56+mrt!M56+apr!N56+mei!O56+jun!M56+M56)</f>
        <v>1866</v>
      </c>
    </row>
    <row r="57" spans="1:14" ht="12.75">
      <c r="A57" s="14" t="s">
        <v>137</v>
      </c>
      <c r="B57" s="12"/>
      <c r="C57" s="12"/>
      <c r="D57" s="12"/>
      <c r="E57" s="12"/>
      <c r="F57" s="12"/>
      <c r="G57" s="12"/>
      <c r="H57" s="12">
        <v>86</v>
      </c>
      <c r="I57" s="12"/>
      <c r="J57" s="12"/>
      <c r="K57" s="9">
        <f t="shared" si="0"/>
        <v>1</v>
      </c>
      <c r="L57" s="36">
        <f>SUM(feb!F57+mrt!K57+apr!L57+mei!M57+jun!K57+K57)</f>
        <v>14</v>
      </c>
      <c r="M57" s="18">
        <f t="shared" si="1"/>
        <v>86</v>
      </c>
      <c r="N57" s="22">
        <f>SUM(feb!H57+mrt!M57+apr!N57+mei!O57+jun!M57+M57)</f>
        <v>1309</v>
      </c>
    </row>
    <row r="58" spans="1:14" ht="12.75">
      <c r="A58" s="14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9">
        <f t="shared" si="0"/>
        <v>0</v>
      </c>
      <c r="L58" s="36">
        <f>SUM(feb!F58+mrt!K58+apr!L58+mei!M58+jun!K58+K58)</f>
        <v>3</v>
      </c>
      <c r="M58" s="18">
        <f t="shared" si="1"/>
        <v>0</v>
      </c>
      <c r="N58" s="22">
        <f>SUM(feb!H58+mrt!M58+apr!N58+mei!O58+jun!M58+M58)</f>
        <v>275</v>
      </c>
    </row>
    <row r="59" spans="1:14" ht="12.75">
      <c r="A59" s="14" t="s">
        <v>35</v>
      </c>
      <c r="B59" s="12">
        <v>89</v>
      </c>
      <c r="C59" s="12"/>
      <c r="D59" s="12"/>
      <c r="E59" s="12"/>
      <c r="F59" s="12"/>
      <c r="G59" s="12"/>
      <c r="H59" s="12"/>
      <c r="I59" s="12"/>
      <c r="J59" s="12"/>
      <c r="K59" s="9">
        <f t="shared" si="0"/>
        <v>1</v>
      </c>
      <c r="L59" s="36">
        <f>SUM(feb!F59+mrt!K59+apr!L59+mei!M59+jun!K59+K59)</f>
        <v>19</v>
      </c>
      <c r="M59" s="18">
        <f t="shared" si="1"/>
        <v>89</v>
      </c>
      <c r="N59" s="22">
        <f>SUM(feb!H59+mrt!M59+apr!N59+mei!O59+jun!M59+M59)</f>
        <v>1927</v>
      </c>
    </row>
    <row r="60" spans="1:14" ht="12.75">
      <c r="A60" s="14" t="s">
        <v>78</v>
      </c>
      <c r="B60" s="12">
        <v>89</v>
      </c>
      <c r="C60" s="12"/>
      <c r="D60" s="12"/>
      <c r="E60" s="12"/>
      <c r="F60" s="12"/>
      <c r="G60" s="12"/>
      <c r="H60" s="12"/>
      <c r="I60" s="12"/>
      <c r="J60" s="12"/>
      <c r="K60" s="9">
        <f t="shared" si="0"/>
        <v>1</v>
      </c>
      <c r="L60" s="36">
        <f>SUM(feb!F60+mrt!K60+apr!L60+mei!M60+jun!K60+K60)</f>
        <v>19</v>
      </c>
      <c r="M60" s="18">
        <f t="shared" si="1"/>
        <v>89</v>
      </c>
      <c r="N60" s="22">
        <f>SUM(feb!H60+mrt!M60+apr!N60+mei!O60+jun!M60+M60)</f>
        <v>1993</v>
      </c>
    </row>
    <row r="61" spans="1:14" ht="12.75">
      <c r="A61" s="14" t="s">
        <v>98</v>
      </c>
      <c r="B61" s="12"/>
      <c r="C61" s="12"/>
      <c r="D61" s="12"/>
      <c r="E61" s="12"/>
      <c r="F61" s="12"/>
      <c r="G61" s="12"/>
      <c r="H61" s="12"/>
      <c r="I61" s="12"/>
      <c r="J61" s="12"/>
      <c r="K61" s="9">
        <f t="shared" si="0"/>
        <v>0</v>
      </c>
      <c r="L61" s="36">
        <f>SUM(feb!F61+mrt!K61+apr!L61+mei!M61+jun!K61+K61)</f>
        <v>0</v>
      </c>
      <c r="M61" s="18">
        <f t="shared" si="1"/>
        <v>0</v>
      </c>
      <c r="N61" s="22">
        <f>SUM(feb!H61+mrt!M61+apr!N61+mei!O61+jun!M61+M61)</f>
        <v>0</v>
      </c>
    </row>
    <row r="62" spans="1:14" ht="12.75">
      <c r="A62" s="14" t="s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9">
        <f t="shared" si="0"/>
        <v>0</v>
      </c>
      <c r="L62" s="36">
        <f>SUM(feb!F62+mrt!K62+apr!L62+mei!M62+jun!K62+K62)</f>
        <v>6</v>
      </c>
      <c r="M62" s="18">
        <f t="shared" si="1"/>
        <v>0</v>
      </c>
      <c r="N62" s="22">
        <f>SUM(feb!H62+mrt!M62+apr!N62+mei!O62+jun!M62+M62)</f>
        <v>304</v>
      </c>
    </row>
    <row r="63" spans="1:14" ht="12.75">
      <c r="A63" s="14" t="s">
        <v>125</v>
      </c>
      <c r="B63" s="12"/>
      <c r="C63" s="12"/>
      <c r="D63" s="12"/>
      <c r="E63" s="12">
        <v>63</v>
      </c>
      <c r="F63" s="12"/>
      <c r="G63" s="12">
        <v>80</v>
      </c>
      <c r="H63" s="12">
        <v>70</v>
      </c>
      <c r="I63" s="12">
        <v>108</v>
      </c>
      <c r="J63" s="12">
        <v>73</v>
      </c>
      <c r="K63" s="9">
        <v>4</v>
      </c>
      <c r="L63" s="36">
        <f>SUM(feb!F63+mrt!K63+apr!L63+mei!M63+jun!K63+K63)</f>
        <v>22</v>
      </c>
      <c r="M63" s="18">
        <f t="shared" si="1"/>
        <v>394</v>
      </c>
      <c r="N63" s="22">
        <f>SUM(feb!H63+mrt!M63+apr!N63+mei!O63+jun!M63+M63)</f>
        <v>2501</v>
      </c>
    </row>
    <row r="64" spans="1:14" ht="12.75">
      <c r="A64" s="14" t="s">
        <v>17</v>
      </c>
      <c r="B64" s="12">
        <v>89</v>
      </c>
      <c r="C64" s="12">
        <v>166</v>
      </c>
      <c r="D64" s="12"/>
      <c r="E64" s="12"/>
      <c r="F64" s="12"/>
      <c r="G64" s="12">
        <v>116</v>
      </c>
      <c r="H64" s="12">
        <v>86</v>
      </c>
      <c r="I64" s="12"/>
      <c r="J64" s="12"/>
      <c r="K64" s="9">
        <v>4</v>
      </c>
      <c r="L64" s="36">
        <f>SUM(feb!F64+mrt!K64+apr!L64+mei!M64+jun!K64+K64)</f>
        <v>25</v>
      </c>
      <c r="M64" s="18">
        <f t="shared" si="1"/>
        <v>457</v>
      </c>
      <c r="N64" s="22">
        <f>SUM(feb!H64+mrt!M64+apr!N64+mei!O64+jun!M64+M64)</f>
        <v>2890</v>
      </c>
    </row>
    <row r="65" spans="1:14" ht="12.75">
      <c r="A65" s="14" t="s">
        <v>77</v>
      </c>
      <c r="B65" s="12">
        <v>77</v>
      </c>
      <c r="C65" s="12">
        <v>70</v>
      </c>
      <c r="D65" s="12">
        <v>65</v>
      </c>
      <c r="E65" s="12"/>
      <c r="F65" s="12"/>
      <c r="G65" s="12"/>
      <c r="H65" s="12"/>
      <c r="I65" s="12"/>
      <c r="J65" s="12">
        <v>73</v>
      </c>
      <c r="K65" s="9">
        <v>4</v>
      </c>
      <c r="L65" s="36">
        <f>SUM(feb!F65+mrt!K65+apr!L65+mei!M65+jun!K65+K65)</f>
        <v>23</v>
      </c>
      <c r="M65" s="18">
        <f t="shared" si="1"/>
        <v>285</v>
      </c>
      <c r="N65" s="22">
        <f>SUM(feb!H65+mrt!M65+apr!N65+mei!O65+jun!M65+M65)</f>
        <v>2102</v>
      </c>
    </row>
    <row r="66" spans="1:14" ht="12.75">
      <c r="A66" s="14" t="s">
        <v>18</v>
      </c>
      <c r="B66" s="12"/>
      <c r="C66" s="12"/>
      <c r="D66" s="12"/>
      <c r="E66" s="12"/>
      <c r="F66" s="12"/>
      <c r="G66" s="12"/>
      <c r="H66" s="12">
        <v>48</v>
      </c>
      <c r="I66" s="12"/>
      <c r="J66" s="12">
        <v>64</v>
      </c>
      <c r="K66" s="9">
        <f t="shared" si="0"/>
        <v>2</v>
      </c>
      <c r="L66" s="36">
        <f>SUM(feb!F66+mrt!K66+apr!L66+mei!M66+jun!K66+K66)</f>
        <v>16</v>
      </c>
      <c r="M66" s="18">
        <f t="shared" si="1"/>
        <v>112</v>
      </c>
      <c r="N66" s="22">
        <f>SUM(feb!H66+mrt!M66+apr!N66+mei!O66+jun!M66+M66)</f>
        <v>834</v>
      </c>
    </row>
    <row r="67" spans="1:14" ht="12.75">
      <c r="A67" s="14" t="s">
        <v>19</v>
      </c>
      <c r="B67" s="12"/>
      <c r="C67" s="12"/>
      <c r="D67" s="12"/>
      <c r="E67" s="12"/>
      <c r="F67" s="12"/>
      <c r="G67" s="12"/>
      <c r="H67" s="12"/>
      <c r="I67" s="12"/>
      <c r="J67" s="12"/>
      <c r="K67" s="9">
        <f t="shared" si="0"/>
        <v>0</v>
      </c>
      <c r="L67" s="36">
        <f>SUM(feb!F67+mrt!K67+apr!L67+mei!M67+jun!K67+K67)</f>
        <v>0</v>
      </c>
      <c r="M67" s="18">
        <f t="shared" si="1"/>
        <v>0</v>
      </c>
      <c r="N67" s="22">
        <f>SUM(feb!H67+mrt!M67+apr!N67+mei!O67+jun!M67+M67)</f>
        <v>0</v>
      </c>
    </row>
    <row r="68" spans="1:14" ht="12.75">
      <c r="A68" s="14" t="s">
        <v>71</v>
      </c>
      <c r="B68" s="12">
        <v>89</v>
      </c>
      <c r="C68" s="12"/>
      <c r="D68" s="12"/>
      <c r="E68" s="12"/>
      <c r="F68" s="12"/>
      <c r="G68" s="12"/>
      <c r="H68" s="12"/>
      <c r="I68" s="12"/>
      <c r="J68" s="12">
        <v>73</v>
      </c>
      <c r="K68" s="9">
        <f t="shared" si="0"/>
        <v>2</v>
      </c>
      <c r="L68" s="36">
        <f>SUM(feb!F68+mrt!K68+apr!L68+mei!M68+jun!K68+K68)</f>
        <v>22</v>
      </c>
      <c r="M68" s="18">
        <f t="shared" si="1"/>
        <v>162</v>
      </c>
      <c r="N68" s="22">
        <f>SUM(feb!H68+mrt!M68+apr!N68+mei!O68+jun!M68+M68)</f>
        <v>1990</v>
      </c>
    </row>
    <row r="69" spans="1:14" ht="12.75">
      <c r="A69" s="14" t="s">
        <v>152</v>
      </c>
      <c r="B69" s="12">
        <v>58</v>
      </c>
      <c r="C69" s="12"/>
      <c r="D69" s="12"/>
      <c r="E69" s="12"/>
      <c r="F69" s="12"/>
      <c r="G69" s="12"/>
      <c r="H69" s="12"/>
      <c r="I69" s="12"/>
      <c r="J69" s="12"/>
      <c r="K69" s="9">
        <f t="shared" si="0"/>
        <v>1</v>
      </c>
      <c r="L69" s="36">
        <f>SUM(feb!F69+mrt!K69+apr!L69+mei!M69+jun!K69+K69)</f>
        <v>3</v>
      </c>
      <c r="M69" s="18">
        <f>SUM(B69:J69)</f>
        <v>58</v>
      </c>
      <c r="N69" s="22">
        <f>SUM(feb!H69+mrt!M69+apr!N69+mei!O69+jun!M69+M69)</f>
        <v>161</v>
      </c>
    </row>
    <row r="70" spans="1:14" ht="12.75">
      <c r="A70" s="14" t="s">
        <v>34</v>
      </c>
      <c r="B70" s="12"/>
      <c r="C70" s="12"/>
      <c r="D70" s="12"/>
      <c r="E70" s="12"/>
      <c r="F70" s="12"/>
      <c r="G70" s="12"/>
      <c r="H70" s="12"/>
      <c r="I70" s="12"/>
      <c r="J70" s="12"/>
      <c r="K70" s="9">
        <f aca="true" t="shared" si="2" ref="K70:K124">COUNT(B70,D70,F70,G70,H70,J70)</f>
        <v>0</v>
      </c>
      <c r="L70" s="36">
        <f>SUM(feb!F70+mrt!K70+apr!L70+mei!M70+jun!K70+K70)</f>
        <v>6</v>
      </c>
      <c r="M70" s="18">
        <f t="shared" si="1"/>
        <v>0</v>
      </c>
      <c r="N70" s="22">
        <f>SUM(feb!H70+mrt!M70+apr!N70+mei!O70+jun!M70+M70)</f>
        <v>627</v>
      </c>
    </row>
    <row r="71" spans="1:14" ht="12.75">
      <c r="A71" s="14" t="s">
        <v>151</v>
      </c>
      <c r="B71" s="12"/>
      <c r="C71" s="12"/>
      <c r="D71" s="12"/>
      <c r="E71" s="12"/>
      <c r="F71" s="12"/>
      <c r="G71" s="12"/>
      <c r="H71" s="12"/>
      <c r="I71" s="12"/>
      <c r="J71" s="12"/>
      <c r="K71" s="9">
        <f t="shared" si="2"/>
        <v>0</v>
      </c>
      <c r="L71" s="36">
        <f>SUM(feb!F71+mrt!K71+apr!L71+mei!M71+jun!K71+K71)</f>
        <v>3</v>
      </c>
      <c r="M71" s="18">
        <f t="shared" si="1"/>
        <v>0</v>
      </c>
      <c r="N71" s="22">
        <f>SUM(feb!H71+mrt!M71+apr!N71+mei!O71+jun!M71+M71)</f>
        <v>200</v>
      </c>
    </row>
    <row r="72" spans="1:14" ht="12.75">
      <c r="A72" s="14" t="s">
        <v>147</v>
      </c>
      <c r="B72" s="12"/>
      <c r="C72" s="12"/>
      <c r="D72" s="12"/>
      <c r="E72" s="12"/>
      <c r="F72" s="12"/>
      <c r="G72" s="12"/>
      <c r="H72" s="12"/>
      <c r="I72" s="12"/>
      <c r="J72" s="12"/>
      <c r="K72" s="9">
        <f t="shared" si="2"/>
        <v>0</v>
      </c>
      <c r="L72" s="36">
        <f>SUM(feb!F72+mrt!K72+apr!L72+mei!M72+jun!K72+K72)</f>
        <v>6</v>
      </c>
      <c r="M72" s="18">
        <f t="shared" si="1"/>
        <v>0</v>
      </c>
      <c r="N72" s="22">
        <f>SUM(feb!H72+mrt!M72+apr!N72+mei!O72+jun!M72+M72)</f>
        <v>438</v>
      </c>
    </row>
    <row r="73" spans="1:14" ht="12.75">
      <c r="A73" s="14" t="s">
        <v>108</v>
      </c>
      <c r="B73" s="12"/>
      <c r="C73" s="12"/>
      <c r="D73" s="12"/>
      <c r="E73" s="12"/>
      <c r="F73" s="12"/>
      <c r="G73" s="12"/>
      <c r="H73" s="12"/>
      <c r="I73" s="12"/>
      <c r="J73" s="12"/>
      <c r="K73" s="9">
        <v>0</v>
      </c>
      <c r="L73" s="36">
        <f>SUM(feb!F73+mrt!K73+apr!L73+mei!M73+jun!K73+K73)</f>
        <v>0</v>
      </c>
      <c r="M73" s="18">
        <f t="shared" si="1"/>
        <v>0</v>
      </c>
      <c r="N73" s="22">
        <f>SUM(feb!H73+mrt!M73+apr!N73+mei!O73+jun!M73+M73)</f>
        <v>0</v>
      </c>
    </row>
    <row r="74" spans="1:14" ht="12.75">
      <c r="A74" s="14" t="s">
        <v>109</v>
      </c>
      <c r="B74" s="12">
        <v>77</v>
      </c>
      <c r="C74" s="12"/>
      <c r="D74" s="12"/>
      <c r="E74" s="12">
        <v>63</v>
      </c>
      <c r="F74" s="12"/>
      <c r="G74" s="12"/>
      <c r="H74" s="12">
        <v>70</v>
      </c>
      <c r="I74" s="12"/>
      <c r="J74" s="12"/>
      <c r="K74" s="9">
        <v>3</v>
      </c>
      <c r="L74" s="36">
        <f>SUM(feb!F74+mrt!K74+apr!L74+mei!M74+jun!K74+K74)</f>
        <v>20</v>
      </c>
      <c r="M74" s="18">
        <f t="shared" si="1"/>
        <v>210</v>
      </c>
      <c r="N74" s="22">
        <f>SUM(feb!H74+mrt!M74+apr!N74+mei!O74+jun!M74+M74)</f>
        <v>1751</v>
      </c>
    </row>
    <row r="75" spans="1:14" ht="12.75">
      <c r="A75" s="14" t="s">
        <v>141</v>
      </c>
      <c r="B75" s="12"/>
      <c r="C75" s="12"/>
      <c r="D75" s="12"/>
      <c r="E75" s="12"/>
      <c r="F75" s="12"/>
      <c r="G75" s="12"/>
      <c r="H75" s="12"/>
      <c r="I75" s="12"/>
      <c r="J75" s="12"/>
      <c r="K75" s="9">
        <f t="shared" si="2"/>
        <v>0</v>
      </c>
      <c r="L75" s="36">
        <f>SUM(feb!F75+mrt!K75+apr!L75+mei!M75+jun!K75+K75)</f>
        <v>0</v>
      </c>
      <c r="M75" s="18">
        <f t="shared" si="1"/>
        <v>0</v>
      </c>
      <c r="N75" s="22">
        <f>SUM(feb!H75+mrt!M75+apr!N75+mei!O75+jun!M75+M75)</f>
        <v>0</v>
      </c>
    </row>
    <row r="76" spans="1:14" ht="12.75">
      <c r="A76" s="14" t="s">
        <v>83</v>
      </c>
      <c r="B76" s="12"/>
      <c r="C76" s="12">
        <v>80</v>
      </c>
      <c r="D76" s="12"/>
      <c r="E76" s="12"/>
      <c r="F76" s="12"/>
      <c r="G76" s="12"/>
      <c r="H76" s="12">
        <v>70</v>
      </c>
      <c r="I76" s="12"/>
      <c r="J76" s="12">
        <v>73</v>
      </c>
      <c r="K76" s="9">
        <v>3</v>
      </c>
      <c r="L76" s="36">
        <f>SUM(feb!F76+mrt!K76+apr!L76+mei!M76+jun!K76+K76)</f>
        <v>13</v>
      </c>
      <c r="M76" s="18">
        <f aca="true" t="shared" si="3" ref="M76:M84">SUM(B76:J76)</f>
        <v>223</v>
      </c>
      <c r="N76" s="22">
        <f>SUM(feb!H76+mrt!M76+apr!N76+mei!O76+jun!M76+M76)</f>
        <v>1634</v>
      </c>
    </row>
    <row r="77" spans="1:14" ht="12.75">
      <c r="A77" s="14" t="s">
        <v>74</v>
      </c>
      <c r="B77" s="12"/>
      <c r="C77" s="12">
        <v>80</v>
      </c>
      <c r="D77" s="12"/>
      <c r="E77" s="12"/>
      <c r="F77" s="12"/>
      <c r="G77" s="12"/>
      <c r="H77" s="12">
        <v>70</v>
      </c>
      <c r="I77" s="12"/>
      <c r="J77" s="12">
        <v>64</v>
      </c>
      <c r="K77" s="9">
        <v>3</v>
      </c>
      <c r="L77" s="36">
        <f>SUM(feb!F77+mrt!K77+apr!L77+mei!M77+jun!K77+K77)</f>
        <v>19</v>
      </c>
      <c r="M77" s="18">
        <f t="shared" si="3"/>
        <v>214</v>
      </c>
      <c r="N77" s="22">
        <f>SUM(feb!H77+mrt!M77+apr!N77+mei!O77+jun!M77+M77)</f>
        <v>2190</v>
      </c>
    </row>
    <row r="78" spans="1:14" ht="12.75">
      <c r="A78" s="14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9">
        <f t="shared" si="2"/>
        <v>0</v>
      </c>
      <c r="L78" s="36">
        <f>SUM(feb!F78+mrt!K78+apr!L78+mei!M78+jun!K78+K78)</f>
        <v>0</v>
      </c>
      <c r="M78" s="18">
        <f t="shared" si="3"/>
        <v>0</v>
      </c>
      <c r="N78" s="22">
        <f>SUM(feb!H78+mrt!M78+apr!N78+mei!O78+jun!M78+M78)</f>
        <v>0</v>
      </c>
    </row>
    <row r="79" spans="1:14" ht="12.75">
      <c r="A79" s="14" t="s">
        <v>110</v>
      </c>
      <c r="B79" s="12"/>
      <c r="C79" s="12">
        <v>116</v>
      </c>
      <c r="D79" s="12"/>
      <c r="E79" s="12"/>
      <c r="F79" s="12"/>
      <c r="G79" s="12"/>
      <c r="H79" s="12"/>
      <c r="I79" s="12"/>
      <c r="J79" s="12"/>
      <c r="K79" s="9">
        <v>1</v>
      </c>
      <c r="L79" s="36">
        <f>SUM(feb!F79+mrt!K79+apr!L79+mei!M79+jun!K79+K79)</f>
        <v>9</v>
      </c>
      <c r="M79" s="18">
        <f t="shared" si="3"/>
        <v>116</v>
      </c>
      <c r="N79" s="22">
        <f>SUM(feb!H79+mrt!M79+apr!N79+mei!O79+jun!M79+M79)</f>
        <v>1307</v>
      </c>
    </row>
    <row r="80" spans="1:14" ht="12.75">
      <c r="A80" s="14" t="s">
        <v>20</v>
      </c>
      <c r="B80" s="12">
        <v>58</v>
      </c>
      <c r="C80" s="12"/>
      <c r="D80" s="12"/>
      <c r="E80" s="12"/>
      <c r="F80" s="12"/>
      <c r="G80" s="12"/>
      <c r="H80" s="12">
        <v>48</v>
      </c>
      <c r="I80" s="12"/>
      <c r="J80" s="12">
        <v>64</v>
      </c>
      <c r="K80" s="9">
        <f t="shared" si="2"/>
        <v>3</v>
      </c>
      <c r="L80" s="36">
        <f>SUM(feb!F80+mrt!K80+apr!L80+mei!M80+jun!K80+K80)</f>
        <v>17</v>
      </c>
      <c r="M80" s="18">
        <f t="shared" si="3"/>
        <v>170</v>
      </c>
      <c r="N80" s="22">
        <f>SUM(feb!H80+mrt!M80+apr!N80+mei!O80+jun!M80+M80)</f>
        <v>846</v>
      </c>
    </row>
    <row r="81" spans="1:14" ht="12.75">
      <c r="A81" s="14" t="s">
        <v>21</v>
      </c>
      <c r="B81" s="12"/>
      <c r="C81" s="12">
        <v>116</v>
      </c>
      <c r="D81" s="12">
        <v>87</v>
      </c>
      <c r="E81" s="12"/>
      <c r="F81" s="12"/>
      <c r="G81" s="12">
        <v>80</v>
      </c>
      <c r="H81" s="12">
        <v>70</v>
      </c>
      <c r="I81" s="12"/>
      <c r="J81" s="12">
        <v>95</v>
      </c>
      <c r="K81" s="9">
        <v>5</v>
      </c>
      <c r="L81" s="36">
        <f>SUM(feb!F81+mrt!K81+apr!L81+mei!M81+jun!K81+K81)</f>
        <v>18</v>
      </c>
      <c r="M81" s="18">
        <f t="shared" si="3"/>
        <v>448</v>
      </c>
      <c r="N81" s="22">
        <f>SUM(feb!H81+mrt!M81+apr!N81+mei!O81+jun!M81+M81)</f>
        <v>1877</v>
      </c>
    </row>
    <row r="82" spans="1:14" ht="12.75">
      <c r="A82" s="14" t="s">
        <v>72</v>
      </c>
      <c r="B82" s="12">
        <v>58</v>
      </c>
      <c r="C82" s="12"/>
      <c r="D82" s="12"/>
      <c r="E82" s="12"/>
      <c r="F82" s="12"/>
      <c r="G82" s="12"/>
      <c r="H82" s="12"/>
      <c r="I82" s="12"/>
      <c r="J82" s="12"/>
      <c r="K82" s="9">
        <f t="shared" si="2"/>
        <v>1</v>
      </c>
      <c r="L82" s="36">
        <f>SUM(feb!F82+mrt!K82+apr!L82+mei!M82+jun!K82+K82)</f>
        <v>12</v>
      </c>
      <c r="M82" s="18">
        <f t="shared" si="3"/>
        <v>58</v>
      </c>
      <c r="N82" s="22">
        <f>SUM(feb!H82+mrt!M82+apr!N82+mei!O82+jun!M82+M82)</f>
        <v>607</v>
      </c>
    </row>
    <row r="83" spans="1:14" ht="12.75">
      <c r="A83" s="14" t="s">
        <v>93</v>
      </c>
      <c r="B83" s="12">
        <v>58</v>
      </c>
      <c r="C83" s="12"/>
      <c r="D83" s="12"/>
      <c r="E83" s="12"/>
      <c r="F83" s="12"/>
      <c r="G83" s="12"/>
      <c r="H83" s="12">
        <v>48</v>
      </c>
      <c r="I83" s="12"/>
      <c r="J83" s="12"/>
      <c r="K83" s="9">
        <f t="shared" si="2"/>
        <v>2</v>
      </c>
      <c r="L83" s="36">
        <f>SUM(feb!F83+mrt!K83+apr!L83+mei!M83+jun!K83+K83)</f>
        <v>9</v>
      </c>
      <c r="M83" s="18">
        <f t="shared" si="3"/>
        <v>106</v>
      </c>
      <c r="N83" s="22">
        <f>SUM(feb!H83+mrt!M83+apr!N83+mei!O83+jun!M83+M83)</f>
        <v>467</v>
      </c>
    </row>
    <row r="84" spans="1:14" ht="12.75">
      <c r="A84" s="14" t="s">
        <v>113</v>
      </c>
      <c r="B84" s="12"/>
      <c r="C84" s="12"/>
      <c r="D84" s="12"/>
      <c r="E84" s="12"/>
      <c r="F84" s="12"/>
      <c r="G84" s="12"/>
      <c r="H84" s="12"/>
      <c r="I84" s="12"/>
      <c r="J84" s="12"/>
      <c r="K84" s="9">
        <f t="shared" si="2"/>
        <v>0</v>
      </c>
      <c r="L84" s="36">
        <f>SUM(feb!F84+mrt!K84+apr!L84+mei!M84+jun!K84+K84)</f>
        <v>2</v>
      </c>
      <c r="M84" s="18">
        <f t="shared" si="3"/>
        <v>0</v>
      </c>
      <c r="N84" s="22">
        <f>SUM(feb!H84+mrt!M84+apr!N84+mei!O84+jun!M84+M84)</f>
        <v>184</v>
      </c>
    </row>
    <row r="85" spans="1:14" ht="12.75">
      <c r="A85" s="14" t="s">
        <v>22</v>
      </c>
      <c r="B85" s="12"/>
      <c r="C85" s="12"/>
      <c r="D85" s="12"/>
      <c r="E85" s="12"/>
      <c r="F85" s="12"/>
      <c r="G85" s="12"/>
      <c r="H85" s="12"/>
      <c r="I85" s="12"/>
      <c r="J85" s="12"/>
      <c r="K85" s="9">
        <f t="shared" si="2"/>
        <v>0</v>
      </c>
      <c r="L85" s="36">
        <f>SUM(feb!F85+mrt!K85+apr!L85+mei!M85+jun!K85+K85)</f>
        <v>16</v>
      </c>
      <c r="M85" s="18">
        <f aca="true" t="shared" si="4" ref="M85:M123">SUM(B85:J85)</f>
        <v>0</v>
      </c>
      <c r="N85" s="22">
        <f>SUM(feb!H85+mrt!M85+apr!N85+mei!O85+jun!M85+M85)</f>
        <v>1450</v>
      </c>
    </row>
    <row r="86" spans="1:14" ht="12.75">
      <c r="A86" s="14" t="s">
        <v>61</v>
      </c>
      <c r="B86" s="12"/>
      <c r="C86" s="12"/>
      <c r="D86" s="12"/>
      <c r="E86" s="12"/>
      <c r="F86" s="12"/>
      <c r="G86" s="12"/>
      <c r="H86" s="12"/>
      <c r="I86" s="12"/>
      <c r="J86" s="12"/>
      <c r="K86" s="9">
        <f t="shared" si="2"/>
        <v>0</v>
      </c>
      <c r="L86" s="36">
        <f>SUM(feb!F86+mrt!K86+apr!L86+mei!M86+jun!K86+K86)</f>
        <v>1</v>
      </c>
      <c r="M86" s="18">
        <f t="shared" si="4"/>
        <v>0</v>
      </c>
      <c r="N86" s="22">
        <f>SUM(feb!H86+mrt!M86+apr!N86+mei!O86+jun!M86+M86)</f>
        <v>265</v>
      </c>
    </row>
    <row r="87" spans="1:14" ht="12.75">
      <c r="A87" s="14" t="s">
        <v>66</v>
      </c>
      <c r="B87" s="12">
        <v>89</v>
      </c>
      <c r="C87" s="12">
        <v>166</v>
      </c>
      <c r="D87" s="12">
        <v>87</v>
      </c>
      <c r="E87" s="12">
        <v>125</v>
      </c>
      <c r="F87" s="12"/>
      <c r="G87" s="12">
        <v>116</v>
      </c>
      <c r="H87" s="12">
        <v>86</v>
      </c>
      <c r="I87" s="12">
        <v>81</v>
      </c>
      <c r="J87" s="12">
        <v>95</v>
      </c>
      <c r="K87" s="9">
        <v>6</v>
      </c>
      <c r="L87" s="36">
        <f>SUM(feb!F87+mrt!K87+apr!L87+mei!M87+jun!K87+K87)</f>
        <v>28</v>
      </c>
      <c r="M87" s="18">
        <f t="shared" si="4"/>
        <v>845</v>
      </c>
      <c r="N87" s="22">
        <f>SUM(feb!H87+mrt!M87+apr!N87+mei!O87+jun!M87+M87)</f>
        <v>4414</v>
      </c>
    </row>
    <row r="88" spans="1:14" ht="12.75">
      <c r="A88" s="14" t="s">
        <v>153</v>
      </c>
      <c r="B88" s="12">
        <v>58</v>
      </c>
      <c r="C88" s="12"/>
      <c r="D88" s="12">
        <v>53</v>
      </c>
      <c r="E88" s="12"/>
      <c r="F88" s="12"/>
      <c r="G88" s="12"/>
      <c r="H88" s="12">
        <v>48</v>
      </c>
      <c r="I88" s="12"/>
      <c r="J88" s="12">
        <v>64</v>
      </c>
      <c r="K88" s="9">
        <f t="shared" si="2"/>
        <v>4</v>
      </c>
      <c r="L88" s="36">
        <f>SUM(feb!F88+mrt!K88+apr!L88+mei!M88+jun!K88+K88)</f>
        <v>11</v>
      </c>
      <c r="M88" s="18">
        <f>SUM(B88:J88)</f>
        <v>223</v>
      </c>
      <c r="N88" s="22">
        <f>SUM(feb!H88+mrt!M88+apr!N88+mei!O88+jun!M88+M88)</f>
        <v>573</v>
      </c>
    </row>
    <row r="89" spans="1:14" ht="12.75">
      <c r="A89" s="14" t="s">
        <v>23</v>
      </c>
      <c r="B89" s="12">
        <v>89</v>
      </c>
      <c r="C89" s="12">
        <v>166</v>
      </c>
      <c r="D89" s="12">
        <v>87</v>
      </c>
      <c r="E89" s="12">
        <v>125</v>
      </c>
      <c r="F89" s="12"/>
      <c r="G89" s="12">
        <v>116</v>
      </c>
      <c r="H89" s="12">
        <v>86</v>
      </c>
      <c r="I89" s="12">
        <v>81</v>
      </c>
      <c r="J89" s="12"/>
      <c r="K89" s="9">
        <v>5</v>
      </c>
      <c r="L89" s="36">
        <f>SUM(feb!F89+mrt!K89+apr!L89+mei!M89+jun!K89+K89)</f>
        <v>28</v>
      </c>
      <c r="M89" s="18">
        <f t="shared" si="4"/>
        <v>750</v>
      </c>
      <c r="N89" s="22">
        <f>SUM(feb!H89+mrt!M89+apr!N89+mei!O89+jun!M89+M89)</f>
        <v>4364</v>
      </c>
    </row>
    <row r="90" spans="1:14" ht="12.75">
      <c r="A90" s="14" t="s">
        <v>65</v>
      </c>
      <c r="B90" s="12"/>
      <c r="C90" s="12">
        <v>80</v>
      </c>
      <c r="D90" s="12"/>
      <c r="E90" s="12"/>
      <c r="F90" s="12"/>
      <c r="G90" s="12">
        <v>80</v>
      </c>
      <c r="H90" s="12">
        <v>70</v>
      </c>
      <c r="I90" s="12"/>
      <c r="J90" s="12">
        <v>73</v>
      </c>
      <c r="K90" s="9">
        <v>4</v>
      </c>
      <c r="L90" s="36">
        <f>SUM(feb!F90+mrt!K90+apr!L90+mei!M90+jun!K90+K90)</f>
        <v>19</v>
      </c>
      <c r="M90" s="18">
        <f t="shared" si="4"/>
        <v>303</v>
      </c>
      <c r="N90" s="22">
        <f>SUM(feb!H90+mrt!M90+apr!N90+mei!O90+jun!M90+M90)</f>
        <v>1856</v>
      </c>
    </row>
    <row r="91" spans="1:14" ht="12.75">
      <c r="A91" s="14" t="s">
        <v>24</v>
      </c>
      <c r="B91" s="12"/>
      <c r="C91" s="12"/>
      <c r="D91" s="12"/>
      <c r="E91" s="12"/>
      <c r="F91" s="12"/>
      <c r="G91" s="12"/>
      <c r="H91" s="12">
        <v>70</v>
      </c>
      <c r="I91" s="12"/>
      <c r="J91" s="12"/>
      <c r="K91" s="9">
        <f t="shared" si="2"/>
        <v>1</v>
      </c>
      <c r="L91" s="36">
        <f>SUM(feb!F91+mrt!K91+apr!L91+mei!M91+jun!K91+K91)</f>
        <v>1</v>
      </c>
      <c r="M91" s="18">
        <f t="shared" si="4"/>
        <v>70</v>
      </c>
      <c r="N91" s="22">
        <f>SUM(feb!H91+mrt!M91+apr!N91+mei!O91+jun!M91+M91)</f>
        <v>70</v>
      </c>
    </row>
    <row r="92" spans="1:14" ht="12.75">
      <c r="A92" s="14" t="s">
        <v>80</v>
      </c>
      <c r="B92" s="12"/>
      <c r="C92" s="12">
        <v>166</v>
      </c>
      <c r="D92" s="12"/>
      <c r="E92" s="12">
        <v>125</v>
      </c>
      <c r="F92" s="12"/>
      <c r="G92" s="12"/>
      <c r="H92" s="12"/>
      <c r="I92" s="12"/>
      <c r="J92" s="12"/>
      <c r="K92" s="9">
        <v>1</v>
      </c>
      <c r="L92" s="36">
        <f>SUM(feb!F92+mrt!K92+apr!L92+mei!M92+jun!K92+K92)</f>
        <v>15</v>
      </c>
      <c r="M92" s="18">
        <f t="shared" si="4"/>
        <v>291</v>
      </c>
      <c r="N92" s="22">
        <f>SUM(feb!H92+mrt!M92+apr!N92+mei!O92+jun!M92+M92)</f>
        <v>2505</v>
      </c>
    </row>
    <row r="93" spans="1:14" ht="12.75">
      <c r="A93" s="14" t="s">
        <v>81</v>
      </c>
      <c r="B93" s="12"/>
      <c r="C93" s="12"/>
      <c r="D93" s="12"/>
      <c r="E93" s="12"/>
      <c r="F93" s="12"/>
      <c r="G93" s="12"/>
      <c r="H93" s="12"/>
      <c r="I93" s="12"/>
      <c r="J93" s="12"/>
      <c r="K93" s="9">
        <f t="shared" si="2"/>
        <v>0</v>
      </c>
      <c r="L93" s="36">
        <f>SUM(feb!F93+mrt!K93+apr!L93+mei!M93+jun!K93+K93)</f>
        <v>6</v>
      </c>
      <c r="M93" s="18">
        <f t="shared" si="4"/>
        <v>0</v>
      </c>
      <c r="N93" s="22">
        <f>SUM(feb!H93+mrt!M93+apr!N93+mei!O93+jun!M93+M93)</f>
        <v>468</v>
      </c>
    </row>
    <row r="94" spans="1:14" ht="12.75">
      <c r="A94" s="14" t="s">
        <v>25</v>
      </c>
      <c r="B94" s="12"/>
      <c r="C94" s="12"/>
      <c r="D94" s="12"/>
      <c r="E94" s="12"/>
      <c r="F94" s="12"/>
      <c r="G94" s="12"/>
      <c r="H94" s="12"/>
      <c r="I94" s="12"/>
      <c r="J94" s="12"/>
      <c r="K94" s="9">
        <f t="shared" si="2"/>
        <v>0</v>
      </c>
      <c r="L94" s="36">
        <f>SUM(feb!F94+mrt!K94+apr!L94+mei!M94+jun!K94+K94)</f>
        <v>3</v>
      </c>
      <c r="M94" s="18">
        <f t="shared" si="4"/>
        <v>0</v>
      </c>
      <c r="N94" s="22">
        <f>SUM(feb!H94+mrt!M94+apr!N94+mei!O94+jun!M94+M94)</f>
        <v>156</v>
      </c>
    </row>
    <row r="95" spans="1:14" ht="12.75">
      <c r="A95" s="14" t="s">
        <v>138</v>
      </c>
      <c r="B95" s="12"/>
      <c r="C95" s="12"/>
      <c r="D95" s="12"/>
      <c r="E95" s="12"/>
      <c r="F95" s="12"/>
      <c r="G95" s="12"/>
      <c r="H95" s="12"/>
      <c r="I95" s="12"/>
      <c r="J95" s="12"/>
      <c r="K95" s="9">
        <f t="shared" si="2"/>
        <v>0</v>
      </c>
      <c r="L95" s="36">
        <f>SUM(feb!F95+mrt!K95+apr!L95+mei!M95+jun!K95+K95)</f>
        <v>1</v>
      </c>
      <c r="M95" s="18">
        <f t="shared" si="4"/>
        <v>0</v>
      </c>
      <c r="N95" s="22">
        <f>SUM(feb!H95+mrt!M95+apr!N95+mei!O95+jun!M95+M95)</f>
        <v>70</v>
      </c>
    </row>
    <row r="96" spans="1:14" ht="12.75">
      <c r="A96" s="14" t="s">
        <v>26</v>
      </c>
      <c r="B96" s="12"/>
      <c r="C96" s="12"/>
      <c r="D96" s="12"/>
      <c r="E96" s="12"/>
      <c r="F96" s="12"/>
      <c r="G96" s="12"/>
      <c r="H96" s="12"/>
      <c r="I96" s="12"/>
      <c r="J96" s="12"/>
      <c r="K96" s="9">
        <f t="shared" si="2"/>
        <v>0</v>
      </c>
      <c r="L96" s="36">
        <f>SUM(feb!F96+mrt!K96+apr!L96+mei!M96+jun!K96+K96)</f>
        <v>0</v>
      </c>
      <c r="M96" s="18">
        <f t="shared" si="4"/>
        <v>0</v>
      </c>
      <c r="N96" s="22">
        <f>SUM(feb!H96+mrt!M96+apr!N96+mei!O96+jun!M96+M96)</f>
        <v>0</v>
      </c>
    </row>
    <row r="97" spans="1:14" ht="12.75">
      <c r="A97" s="14" t="s">
        <v>27</v>
      </c>
      <c r="B97" s="12"/>
      <c r="C97" s="12"/>
      <c r="D97" s="12"/>
      <c r="E97" s="12">
        <v>125</v>
      </c>
      <c r="F97" s="12"/>
      <c r="G97" s="12"/>
      <c r="H97" s="12">
        <v>86</v>
      </c>
      <c r="I97" s="12"/>
      <c r="J97" s="12">
        <v>95</v>
      </c>
      <c r="K97" s="9">
        <v>3</v>
      </c>
      <c r="L97" s="36">
        <f>SUM(feb!F97+mrt!K97+apr!L97+mei!M97+jun!K97+K97)</f>
        <v>20</v>
      </c>
      <c r="M97" s="18">
        <f t="shared" si="4"/>
        <v>306</v>
      </c>
      <c r="N97" s="22">
        <f>SUM(feb!H97+mrt!M97+apr!N97+mei!O97+jun!M97+M97)</f>
        <v>2763</v>
      </c>
    </row>
    <row r="98" spans="1:14" ht="12.75">
      <c r="A98" s="14" t="s">
        <v>28</v>
      </c>
      <c r="B98" s="12"/>
      <c r="C98" s="12"/>
      <c r="D98" s="12">
        <v>65</v>
      </c>
      <c r="E98" s="12"/>
      <c r="F98" s="12">
        <v>98</v>
      </c>
      <c r="G98" s="12"/>
      <c r="H98" s="12">
        <v>86</v>
      </c>
      <c r="I98" s="12"/>
      <c r="J98" s="12">
        <v>95</v>
      </c>
      <c r="K98" s="9">
        <f t="shared" si="2"/>
        <v>4</v>
      </c>
      <c r="L98" s="36">
        <f>SUM(feb!F98+mrt!K98+apr!L98+mei!M98+jun!K98+K98)</f>
        <v>24</v>
      </c>
      <c r="M98" s="18">
        <f t="shared" si="4"/>
        <v>344</v>
      </c>
      <c r="N98" s="22">
        <f>SUM(feb!H98+mrt!M98+apr!N98+mei!O98+jun!M98+M98)</f>
        <v>1882</v>
      </c>
    </row>
    <row r="99" spans="1:14" ht="12.75">
      <c r="A99" s="14" t="s">
        <v>116</v>
      </c>
      <c r="B99" s="12"/>
      <c r="C99" s="12"/>
      <c r="D99" s="12"/>
      <c r="E99" s="12"/>
      <c r="F99" s="12"/>
      <c r="G99" s="12"/>
      <c r="H99" s="12"/>
      <c r="I99" s="12"/>
      <c r="J99" s="12"/>
      <c r="K99" s="9">
        <f t="shared" si="2"/>
        <v>0</v>
      </c>
      <c r="L99" s="36">
        <f>SUM(feb!F99+mrt!K99+apr!L99+mei!M99+jun!K99+K99)</f>
        <v>1</v>
      </c>
      <c r="M99" s="18">
        <f t="shared" si="4"/>
        <v>0</v>
      </c>
      <c r="N99" s="22">
        <f>SUM(feb!H99+mrt!M99+apr!N99+mei!O99+jun!M99+M99)</f>
        <v>125</v>
      </c>
    </row>
    <row r="100" spans="1:14" ht="12.75">
      <c r="A100" s="14" t="s">
        <v>139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9">
        <f t="shared" si="2"/>
        <v>0</v>
      </c>
      <c r="L100" s="36">
        <f>SUM(feb!F100+mrt!K100+apr!L100+mei!M100+jun!K100+K100)</f>
        <v>0</v>
      </c>
      <c r="M100" s="18">
        <f t="shared" si="4"/>
        <v>0</v>
      </c>
      <c r="N100" s="22">
        <f>SUM(feb!H100+mrt!M100+apr!N100+mei!O100+jun!M100+M100)</f>
        <v>0</v>
      </c>
    </row>
    <row r="101" spans="1:14" ht="12.75">
      <c r="A101" s="14" t="s">
        <v>85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9">
        <f t="shared" si="2"/>
        <v>0</v>
      </c>
      <c r="L101" s="36">
        <f>SUM(feb!F101+mrt!K101+apr!L101+mei!M101+jun!K101+K101)</f>
        <v>0</v>
      </c>
      <c r="M101" s="18">
        <f t="shared" si="4"/>
        <v>0</v>
      </c>
      <c r="N101" s="22">
        <f>SUM(feb!H101+mrt!M101+apr!N101+mei!O101+jun!M101+M101)</f>
        <v>0</v>
      </c>
    </row>
    <row r="102" spans="1:14" ht="12.75">
      <c r="A102" s="14" t="s">
        <v>29</v>
      </c>
      <c r="B102" s="12">
        <v>77</v>
      </c>
      <c r="C102" s="12"/>
      <c r="D102" s="12"/>
      <c r="E102" s="12"/>
      <c r="F102" s="12"/>
      <c r="G102" s="12"/>
      <c r="H102" s="12">
        <v>86</v>
      </c>
      <c r="I102" s="12"/>
      <c r="J102" s="12"/>
      <c r="K102" s="9">
        <f t="shared" si="2"/>
        <v>2</v>
      </c>
      <c r="L102" s="36">
        <f>SUM(feb!F102+mrt!K102+apr!L102+mei!M102+jun!K102+K102)</f>
        <v>24</v>
      </c>
      <c r="M102" s="18">
        <f t="shared" si="4"/>
        <v>163</v>
      </c>
      <c r="N102" s="22">
        <f>SUM(feb!H102+mrt!M102+apr!N102+mei!O102+jun!M102+M102)</f>
        <v>2851</v>
      </c>
    </row>
    <row r="103" spans="1:14" ht="12.75">
      <c r="A103" s="14" t="s">
        <v>122</v>
      </c>
      <c r="B103" s="12">
        <v>77</v>
      </c>
      <c r="C103" s="12">
        <v>116</v>
      </c>
      <c r="D103" s="12"/>
      <c r="E103" s="12"/>
      <c r="F103" s="12"/>
      <c r="G103" s="12">
        <v>80</v>
      </c>
      <c r="H103" s="12">
        <v>70</v>
      </c>
      <c r="I103" s="12">
        <v>108</v>
      </c>
      <c r="J103" s="12">
        <v>73</v>
      </c>
      <c r="K103" s="9">
        <v>5</v>
      </c>
      <c r="L103" s="36">
        <f>SUM(feb!F103+mrt!K103+apr!L103+mei!M103+jun!K103+K103)</f>
        <v>21</v>
      </c>
      <c r="M103" s="18">
        <f t="shared" si="4"/>
        <v>524</v>
      </c>
      <c r="N103" s="22">
        <f>SUM(feb!H103+mrt!M103+apr!N103+mei!O103+jun!M103+M103)</f>
        <v>2127</v>
      </c>
    </row>
    <row r="104" spans="1:14" ht="12.75">
      <c r="A104" s="14" t="s">
        <v>30</v>
      </c>
      <c r="B104" s="12">
        <v>77</v>
      </c>
      <c r="C104" s="12">
        <v>80</v>
      </c>
      <c r="D104" s="12"/>
      <c r="E104" s="12"/>
      <c r="F104" s="12"/>
      <c r="G104" s="12">
        <v>80</v>
      </c>
      <c r="H104" s="12">
        <v>70</v>
      </c>
      <c r="I104" s="12"/>
      <c r="J104" s="12">
        <v>73</v>
      </c>
      <c r="K104" s="9">
        <v>5</v>
      </c>
      <c r="L104" s="36">
        <f>SUM(feb!F104+mrt!K104+apr!L104+mei!M104+jun!K104+K104)</f>
        <v>27</v>
      </c>
      <c r="M104" s="18">
        <f t="shared" si="4"/>
        <v>380</v>
      </c>
      <c r="N104" s="22">
        <f>SUM(feb!H104+mrt!M104+apr!N104+mei!O104+jun!M104+M104)</f>
        <v>2345</v>
      </c>
    </row>
    <row r="105" spans="1:14" ht="12.75">
      <c r="A105" s="14" t="s">
        <v>99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9">
        <f t="shared" si="2"/>
        <v>0</v>
      </c>
      <c r="L105" s="36">
        <f>SUM(feb!F105+mrt!K105+apr!L105+mei!M105+jun!K105+K105)</f>
        <v>0</v>
      </c>
      <c r="M105" s="18">
        <f t="shared" si="4"/>
        <v>0</v>
      </c>
      <c r="N105" s="22">
        <f>SUM(feb!H105+mrt!M105+apr!N105+mei!O105+jun!M105+M105)</f>
        <v>0</v>
      </c>
    </row>
    <row r="106" spans="1:14" ht="12.75">
      <c r="A106" s="14" t="s">
        <v>37</v>
      </c>
      <c r="B106" s="12"/>
      <c r="C106" s="12">
        <v>80</v>
      </c>
      <c r="D106" s="12"/>
      <c r="E106" s="12"/>
      <c r="F106" s="12"/>
      <c r="G106" s="12"/>
      <c r="H106" s="12">
        <v>70</v>
      </c>
      <c r="I106" s="12"/>
      <c r="J106" s="12">
        <v>73</v>
      </c>
      <c r="K106" s="9">
        <v>3</v>
      </c>
      <c r="L106" s="36">
        <f>SUM(feb!F106+mrt!K106+apr!L106+mei!M106+jun!K106+K106)</f>
        <v>20</v>
      </c>
      <c r="M106" s="18">
        <f t="shared" si="4"/>
        <v>223</v>
      </c>
      <c r="N106" s="22">
        <f>SUM(feb!H106+mrt!M106+apr!N106+mei!O106+jun!M106+M106)</f>
        <v>1965</v>
      </c>
    </row>
    <row r="107" spans="1:14" ht="12.75">
      <c r="A107" s="14" t="s">
        <v>59</v>
      </c>
      <c r="B107" s="12">
        <v>77</v>
      </c>
      <c r="C107" s="12">
        <v>125</v>
      </c>
      <c r="D107" s="12">
        <v>87</v>
      </c>
      <c r="E107" s="12"/>
      <c r="F107" s="12"/>
      <c r="G107" s="12">
        <v>116</v>
      </c>
      <c r="H107" s="12">
        <v>86</v>
      </c>
      <c r="I107" s="12">
        <v>108</v>
      </c>
      <c r="J107" s="12">
        <v>95</v>
      </c>
      <c r="K107" s="9">
        <v>6</v>
      </c>
      <c r="L107" s="36">
        <f>SUM(feb!F107+mrt!K107+apr!L107+mei!M107+jun!K107+K107)</f>
        <v>29</v>
      </c>
      <c r="M107" s="18">
        <f t="shared" si="4"/>
        <v>694</v>
      </c>
      <c r="N107" s="22">
        <f>SUM(feb!H107+mrt!M107+apr!N107+mei!O107+jun!M107+M107)</f>
        <v>3967</v>
      </c>
    </row>
    <row r="108" spans="1:14" ht="12.75">
      <c r="A108" s="14" t="s">
        <v>87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9">
        <f t="shared" si="2"/>
        <v>0</v>
      </c>
      <c r="L108" s="36">
        <f>SUM(feb!F108+mrt!K108+apr!L108+mei!M108+jun!K108+K108)</f>
        <v>1</v>
      </c>
      <c r="M108" s="18">
        <f t="shared" si="4"/>
        <v>0</v>
      </c>
      <c r="N108" s="22">
        <f>SUM(feb!H108+mrt!M108+apr!N108+mei!O108+jun!M108+M108)</f>
        <v>57</v>
      </c>
    </row>
    <row r="109" spans="1:14" ht="12.75">
      <c r="A109" s="14" t="s">
        <v>70</v>
      </c>
      <c r="B109" s="12"/>
      <c r="C109" s="12"/>
      <c r="D109" s="12"/>
      <c r="E109" s="12"/>
      <c r="F109" s="12"/>
      <c r="G109" s="12"/>
      <c r="H109" s="12">
        <v>70</v>
      </c>
      <c r="I109" s="12"/>
      <c r="J109" s="12"/>
      <c r="K109" s="9">
        <f t="shared" si="2"/>
        <v>1</v>
      </c>
      <c r="L109" s="36">
        <f>SUM(feb!F109+mrt!K109+apr!L109+mei!M109+jun!K109+K109)</f>
        <v>21</v>
      </c>
      <c r="M109" s="18">
        <f t="shared" si="4"/>
        <v>70</v>
      </c>
      <c r="N109" s="22">
        <f>SUM(feb!H109+mrt!M109+apr!N109+mei!O109+jun!M109+M109)</f>
        <v>1919</v>
      </c>
    </row>
    <row r="110" spans="1:14" ht="12.75">
      <c r="A110" s="14" t="s">
        <v>96</v>
      </c>
      <c r="B110" s="12"/>
      <c r="C110" s="12"/>
      <c r="D110" s="12">
        <v>53</v>
      </c>
      <c r="E110" s="12"/>
      <c r="F110" s="12"/>
      <c r="G110" s="12">
        <v>56</v>
      </c>
      <c r="H110" s="12"/>
      <c r="I110" s="12"/>
      <c r="J110" s="12"/>
      <c r="K110" s="9">
        <f t="shared" si="2"/>
        <v>2</v>
      </c>
      <c r="L110" s="36">
        <f>SUM(feb!F110+mrt!K110+apr!L110+mei!M110+jun!K110+K110)</f>
        <v>9</v>
      </c>
      <c r="M110" s="18">
        <f t="shared" si="4"/>
        <v>109</v>
      </c>
      <c r="N110" s="22">
        <f>SUM(feb!H110+mrt!M110+apr!N110+mei!O110+jun!M110+M110)</f>
        <v>468</v>
      </c>
    </row>
    <row r="111" spans="1:14" ht="12.75">
      <c r="A111" s="14" t="s">
        <v>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9">
        <f t="shared" si="2"/>
        <v>0</v>
      </c>
      <c r="L111" s="36">
        <f>SUM(feb!F111+mrt!K111+apr!L111+mei!M111+jun!K111+K111)</f>
        <v>0</v>
      </c>
      <c r="M111" s="18">
        <f t="shared" si="4"/>
        <v>0</v>
      </c>
      <c r="N111" s="22">
        <f>SUM(feb!H111+mrt!M111+apr!N111+mei!O111+jun!M111+M111)</f>
        <v>0</v>
      </c>
    </row>
    <row r="112" spans="1:14" ht="12.75">
      <c r="A112" s="14" t="s">
        <v>117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9">
        <f t="shared" si="2"/>
        <v>0</v>
      </c>
      <c r="L112" s="36">
        <f>SUM(feb!F112+mrt!K112+apr!L112+mei!M112+jun!K112+K112)</f>
        <v>4</v>
      </c>
      <c r="M112" s="18">
        <f t="shared" si="4"/>
        <v>0</v>
      </c>
      <c r="N112" s="22">
        <f>SUM(feb!H112+mrt!M112+apr!N112+mei!O112+jun!M112+M112)</f>
        <v>1138</v>
      </c>
    </row>
    <row r="113" spans="1:14" ht="12.75">
      <c r="A113" s="14" t="s">
        <v>92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9">
        <f t="shared" si="2"/>
        <v>0</v>
      </c>
      <c r="L113" s="36">
        <f>SUM(feb!F113+mrt!K113+apr!L113+mei!M113+jun!K113+K113)</f>
        <v>4</v>
      </c>
      <c r="M113" s="18">
        <f aca="true" t="shared" si="5" ref="M113:M119">SUM(B113:J113)</f>
        <v>0</v>
      </c>
      <c r="N113" s="22">
        <f>SUM(feb!H113+mrt!M113+apr!N113+mei!O113+jun!M113+M113)</f>
        <v>831</v>
      </c>
    </row>
    <row r="114" spans="1:14" ht="12.75">
      <c r="A114" s="14" t="s">
        <v>145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9">
        <f t="shared" si="2"/>
        <v>0</v>
      </c>
      <c r="L114" s="36">
        <f>SUM(feb!F114+mrt!K114+apr!L114+mei!M114+jun!K114+K114)</f>
        <v>3</v>
      </c>
      <c r="M114" s="18">
        <f t="shared" si="5"/>
        <v>0</v>
      </c>
      <c r="N114" s="22">
        <f>SUM(feb!H114+mrt!M114+apr!N114+mei!O114+jun!M114+M114)</f>
        <v>308</v>
      </c>
    </row>
    <row r="115" spans="1:14" ht="12.75">
      <c r="A115" s="14" t="s">
        <v>143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9">
        <f t="shared" si="2"/>
        <v>0</v>
      </c>
      <c r="L115" s="36">
        <f>SUM(feb!F115+mrt!K115+apr!L115+mei!M115+jun!K115+K115)</f>
        <v>5</v>
      </c>
      <c r="M115" s="18">
        <f t="shared" si="5"/>
        <v>0</v>
      </c>
      <c r="N115" s="22">
        <f>SUM(feb!H115+mrt!M115+apr!N115+mei!O115+jun!M115+M115)</f>
        <v>350</v>
      </c>
    </row>
    <row r="116" spans="1:14" ht="12.75">
      <c r="A116" s="14" t="s">
        <v>114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9">
        <f t="shared" si="2"/>
        <v>0</v>
      </c>
      <c r="L116" s="36">
        <f>SUM(feb!F116+mrt!K116+apr!L116+mei!M116+jun!K116+K116)</f>
        <v>0</v>
      </c>
      <c r="M116" s="18">
        <f t="shared" si="5"/>
        <v>0</v>
      </c>
      <c r="N116" s="22">
        <f>SUM(feb!H116+mrt!M116+apr!N116+mei!O116+jun!M116+M116)</f>
        <v>0</v>
      </c>
    </row>
    <row r="117" spans="1:14" ht="12.75">
      <c r="A117" s="14" t="s">
        <v>124</v>
      </c>
      <c r="B117" s="12"/>
      <c r="C117" s="12"/>
      <c r="D117" s="12"/>
      <c r="E117" s="12"/>
      <c r="F117" s="12"/>
      <c r="G117" s="12"/>
      <c r="H117" s="12"/>
      <c r="I117" s="12"/>
      <c r="J117" s="12">
        <v>73</v>
      </c>
      <c r="K117" s="9">
        <f t="shared" si="2"/>
        <v>1</v>
      </c>
      <c r="L117" s="36">
        <f>SUM(feb!F117+mrt!K117+apr!L117+mei!M117+jun!K117+K117)</f>
        <v>8</v>
      </c>
      <c r="M117" s="18">
        <f t="shared" si="5"/>
        <v>73</v>
      </c>
      <c r="N117" s="22">
        <f>SUM(feb!H117+mrt!M117+apr!N117+mei!O117+jun!M117+M117)</f>
        <v>489</v>
      </c>
    </row>
    <row r="118" spans="1:14" ht="12.75">
      <c r="A118" s="14" t="s">
        <v>148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9">
        <f t="shared" si="2"/>
        <v>0</v>
      </c>
      <c r="L118" s="36">
        <f>SUM(feb!F118+mrt!K118+apr!L118+mei!M118+jun!K118+K118)</f>
        <v>5</v>
      </c>
      <c r="M118" s="18">
        <f t="shared" si="5"/>
        <v>0</v>
      </c>
      <c r="N118" s="22">
        <f>SUM(feb!H118+mrt!M118+apr!N118+mei!O118+jun!M118+M118)</f>
        <v>634</v>
      </c>
    </row>
    <row r="119" spans="1:14" ht="12.75">
      <c r="A119" s="14" t="s">
        <v>69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9">
        <f t="shared" si="2"/>
        <v>0</v>
      </c>
      <c r="L119" s="36">
        <f>SUM(feb!F119+mrt!K119+apr!L119+mei!M119+jun!K119+K119)</f>
        <v>1</v>
      </c>
      <c r="M119" s="18">
        <f t="shared" si="5"/>
        <v>0</v>
      </c>
      <c r="N119" s="22">
        <f>SUM(feb!H119+mrt!M119+apr!N119+mei!O119+jun!M119+M119)</f>
        <v>114</v>
      </c>
    </row>
    <row r="120" spans="1:14" ht="12.75">
      <c r="A120" s="26" t="s">
        <v>95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9">
        <f t="shared" si="2"/>
        <v>0</v>
      </c>
      <c r="L120" s="36">
        <f>SUM(feb!F120+mrt!K120+apr!L120+mei!M120+jun!K120+K120)</f>
        <v>9</v>
      </c>
      <c r="M120" s="18">
        <f t="shared" si="4"/>
        <v>0</v>
      </c>
      <c r="N120" s="22">
        <f>SUM(feb!H120+mrt!M120+apr!N120+mei!O120+jun!M120+M120)</f>
        <v>1701</v>
      </c>
    </row>
    <row r="121" spans="1:14" ht="12.75">
      <c r="A121" s="39" t="s">
        <v>118</v>
      </c>
      <c r="B121" s="27"/>
      <c r="C121" s="27"/>
      <c r="D121" s="27"/>
      <c r="E121" s="27"/>
      <c r="F121" s="27"/>
      <c r="G121" s="27"/>
      <c r="H121" s="27">
        <v>86</v>
      </c>
      <c r="I121" s="27"/>
      <c r="J121" s="27"/>
      <c r="K121" s="9">
        <f t="shared" si="2"/>
        <v>1</v>
      </c>
      <c r="L121" s="36">
        <f>SUM(feb!F121+mrt!K121+apr!L121+mei!M121+jun!K121+K121)</f>
        <v>14</v>
      </c>
      <c r="M121" s="18">
        <f t="shared" si="4"/>
        <v>86</v>
      </c>
      <c r="N121" s="22">
        <f>SUM(feb!H121+mrt!M121+apr!N121+mei!O121+jun!M121+M121)</f>
        <v>1051</v>
      </c>
    </row>
    <row r="122" spans="1:14" ht="12.75">
      <c r="A122" s="26" t="s">
        <v>115</v>
      </c>
      <c r="B122" s="27">
        <v>58</v>
      </c>
      <c r="C122" s="27">
        <v>70</v>
      </c>
      <c r="D122" s="27"/>
      <c r="E122" s="27"/>
      <c r="F122" s="27"/>
      <c r="G122" s="27">
        <v>56</v>
      </c>
      <c r="H122" s="27">
        <v>48</v>
      </c>
      <c r="I122" s="27"/>
      <c r="J122" s="27">
        <v>64</v>
      </c>
      <c r="K122" s="9">
        <v>5</v>
      </c>
      <c r="L122" s="36">
        <f>SUM(feb!F122+mrt!K122+apr!L122+mei!M122+jun!K122+K122)</f>
        <v>20</v>
      </c>
      <c r="M122" s="18">
        <f t="shared" si="4"/>
        <v>296</v>
      </c>
      <c r="N122" s="22">
        <f>SUM(feb!H122+mrt!M122+apr!N122+mei!O122+jun!M122+M122)</f>
        <v>1416</v>
      </c>
    </row>
    <row r="123" spans="1:14" ht="12.75">
      <c r="A123" s="26" t="s">
        <v>31</v>
      </c>
      <c r="B123" s="27"/>
      <c r="C123" s="27">
        <v>70</v>
      </c>
      <c r="D123" s="27"/>
      <c r="E123" s="27"/>
      <c r="F123" s="27"/>
      <c r="G123" s="27"/>
      <c r="H123" s="27">
        <v>70</v>
      </c>
      <c r="I123" s="27"/>
      <c r="J123" s="27"/>
      <c r="K123" s="9">
        <v>2</v>
      </c>
      <c r="L123" s="36">
        <f>SUM(feb!F123+mrt!K123+apr!L123+mei!M123+jun!K123+K123)</f>
        <v>19</v>
      </c>
      <c r="M123" s="18">
        <f t="shared" si="4"/>
        <v>140</v>
      </c>
      <c r="N123" s="22">
        <f>SUM(feb!H123+mrt!M123+apr!N123+mei!O123+jun!M123+M123)</f>
        <v>1959</v>
      </c>
    </row>
    <row r="124" spans="1:14" ht="12.75">
      <c r="A124" s="26" t="s">
        <v>142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9">
        <f t="shared" si="2"/>
        <v>0</v>
      </c>
      <c r="L124" s="36">
        <f>SUM(feb!F124+mrt!K124+apr!L124+mei!M124+jun!K124+K124)</f>
        <v>2</v>
      </c>
      <c r="M124" s="18">
        <f>SUM(B124:J124)</f>
        <v>0</v>
      </c>
      <c r="N124" s="22">
        <f>SUM(feb!H124+mrt!M124+apr!N124+mei!O124+jun!M124+M124)</f>
        <v>446</v>
      </c>
    </row>
    <row r="125" spans="1:14" ht="13.5" thickBot="1">
      <c r="A125" s="15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25">
        <f>COUNT(B125,D125,F125,H125,J125)</f>
        <v>0</v>
      </c>
      <c r="L125" s="37">
        <f>SUM(feb!F125+mrt!K125+apr!L125+mei!M125+jun!K125+K125)</f>
        <v>0</v>
      </c>
      <c r="M125" s="29">
        <f>SUM(B125:J125)</f>
        <v>0</v>
      </c>
      <c r="N125" s="30">
        <f>SUM(feb!H125+mrt!M125+apr!N125+mei!O125+jun!M125+M125)</f>
        <v>0</v>
      </c>
    </row>
  </sheetData>
  <sheetProtection/>
  <mergeCells count="4">
    <mergeCell ref="M2:M3"/>
    <mergeCell ref="N2:N3"/>
    <mergeCell ref="K2:K3"/>
    <mergeCell ref="L2:L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3" topLeftCell="A79" activePane="bottomLeft" state="frozen"/>
      <selection pane="topLeft" activeCell="A1" sqref="A1"/>
      <selection pane="bottomLeft" activeCell="H117" sqref="H117"/>
    </sheetView>
  </sheetViews>
  <sheetFormatPr defaultColWidth="9.140625" defaultRowHeight="12.75"/>
  <cols>
    <col min="1" max="1" width="17.28125" style="6" customWidth="1"/>
    <col min="2" max="2" width="3.8515625" style="6" customWidth="1"/>
    <col min="3" max="3" width="3.7109375" style="6" customWidth="1"/>
    <col min="4" max="7" width="3.8515625" style="6" customWidth="1"/>
    <col min="8" max="9" width="4.00390625" style="6" customWidth="1"/>
    <col min="10" max="10" width="3.8515625" style="6" customWidth="1"/>
    <col min="11" max="14" width="5.7109375" style="6" customWidth="1"/>
    <col min="15" max="16384" width="9.140625" style="6" customWidth="1"/>
  </cols>
  <sheetData>
    <row r="1" spans="1:14" ht="27.75" customHeight="1" thickBot="1">
      <c r="A1" s="51" t="s">
        <v>134</v>
      </c>
      <c r="N1" s="52" t="s">
        <v>40</v>
      </c>
    </row>
    <row r="2" spans="1:14" s="8" customFormat="1" ht="54.75" customHeight="1">
      <c r="A2" s="20"/>
      <c r="B2" s="19" t="s">
        <v>2</v>
      </c>
      <c r="C2" s="19" t="s">
        <v>3</v>
      </c>
      <c r="D2" s="19" t="s">
        <v>2</v>
      </c>
      <c r="E2" s="19" t="s">
        <v>3</v>
      </c>
      <c r="F2" s="19" t="s">
        <v>0</v>
      </c>
      <c r="G2" s="19" t="s">
        <v>2</v>
      </c>
      <c r="H2" s="19" t="s">
        <v>3</v>
      </c>
      <c r="I2" s="19" t="s">
        <v>2</v>
      </c>
      <c r="J2" s="19" t="s">
        <v>3</v>
      </c>
      <c r="K2" s="73" t="s">
        <v>43</v>
      </c>
      <c r="L2" s="71" t="s">
        <v>44</v>
      </c>
      <c r="M2" s="65" t="s">
        <v>41</v>
      </c>
      <c r="N2" s="67" t="s">
        <v>42</v>
      </c>
    </row>
    <row r="3" spans="1:14" ht="18" customHeight="1" thickBot="1">
      <c r="A3" s="21"/>
      <c r="B3" s="5">
        <v>4</v>
      </c>
      <c r="C3" s="5">
        <v>5</v>
      </c>
      <c r="D3" s="5">
        <v>11</v>
      </c>
      <c r="E3" s="5">
        <v>12</v>
      </c>
      <c r="F3" s="5">
        <v>15</v>
      </c>
      <c r="G3" s="5">
        <v>18</v>
      </c>
      <c r="H3" s="5">
        <v>19</v>
      </c>
      <c r="I3" s="5">
        <v>25</v>
      </c>
      <c r="J3" s="5">
        <v>26</v>
      </c>
      <c r="K3" s="74"/>
      <c r="L3" s="72"/>
      <c r="M3" s="66"/>
      <c r="N3" s="68"/>
    </row>
    <row r="4" spans="1:14" ht="12.75">
      <c r="A4" s="14" t="s">
        <v>146</v>
      </c>
      <c r="B4" s="12"/>
      <c r="C4" s="12"/>
      <c r="D4" s="12"/>
      <c r="E4" s="12"/>
      <c r="F4" s="12"/>
      <c r="G4" s="12"/>
      <c r="H4" s="12"/>
      <c r="I4" s="12">
        <v>155</v>
      </c>
      <c r="J4" s="12"/>
      <c r="K4" s="9">
        <v>1</v>
      </c>
      <c r="L4" s="10">
        <f>SUM(feb!F4+mrt!K4+apr!L4+mei!M4+jun!K4+jul!K4+K4)</f>
        <v>7</v>
      </c>
      <c r="M4" s="18">
        <f aca="true" t="shared" si="0" ref="M4:M12">SUM(B4:J4)</f>
        <v>155</v>
      </c>
      <c r="N4" s="22">
        <f>SUM(feb!H4+mrt!M4+apr!N4+mei!O4+jun!M4+jul!M4+M4)</f>
        <v>992</v>
      </c>
    </row>
    <row r="5" spans="1:14" ht="12.75">
      <c r="A5" s="14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9">
        <f aca="true" t="shared" si="1" ref="K5:K12">COUNT(C5,E5,F5,H5,J5)</f>
        <v>0</v>
      </c>
      <c r="L5" s="10">
        <f>SUM(feb!F5+mrt!K5+apr!L5+mei!M5+jun!K5+jul!K5+K5)</f>
        <v>4</v>
      </c>
      <c r="M5" s="18">
        <f t="shared" si="0"/>
        <v>0</v>
      </c>
      <c r="N5" s="22">
        <f>SUM(feb!H5+mrt!M5+apr!N5+mei!O5+jun!M5+jul!M5+M5)</f>
        <v>623</v>
      </c>
    </row>
    <row r="6" spans="1:14" ht="12.75">
      <c r="A6" s="14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9">
        <f t="shared" si="1"/>
        <v>0</v>
      </c>
      <c r="L6" s="10">
        <f>SUM(feb!F6+mrt!K6+apr!L6+mei!M6+jun!K6+jul!K6+K6)</f>
        <v>7</v>
      </c>
      <c r="M6" s="18">
        <f t="shared" si="0"/>
        <v>0</v>
      </c>
      <c r="N6" s="22">
        <f>SUM(feb!H6+mrt!M6+apr!N6+mei!O6+jun!M6+jul!M6+M6)</f>
        <v>413</v>
      </c>
    </row>
    <row r="7" spans="1:14" ht="12.75">
      <c r="A7" s="14" t="s">
        <v>97</v>
      </c>
      <c r="B7" s="12">
        <v>135</v>
      </c>
      <c r="C7" s="12"/>
      <c r="D7" s="12"/>
      <c r="E7" s="12"/>
      <c r="F7" s="12"/>
      <c r="G7" s="12"/>
      <c r="H7" s="12"/>
      <c r="I7" s="12"/>
      <c r="J7" s="12"/>
      <c r="K7" s="9">
        <v>1</v>
      </c>
      <c r="L7" s="10">
        <f>SUM(feb!F7+mrt!K7+apr!L7+mei!M7+jun!K7+jul!K7+K7)</f>
        <v>15</v>
      </c>
      <c r="M7" s="18">
        <f t="shared" si="0"/>
        <v>135</v>
      </c>
      <c r="N7" s="22">
        <f>SUM(feb!H7+mrt!M7+apr!N7+mei!O7+jun!M7+jul!M7+M7)</f>
        <v>1043</v>
      </c>
    </row>
    <row r="8" spans="1:14" ht="12.75">
      <c r="A8" s="14" t="s">
        <v>82</v>
      </c>
      <c r="B8" s="12"/>
      <c r="C8" s="12">
        <v>70</v>
      </c>
      <c r="D8" s="12">
        <v>117</v>
      </c>
      <c r="E8" s="12"/>
      <c r="F8" s="12">
        <v>78</v>
      </c>
      <c r="G8" s="12"/>
      <c r="H8" s="12"/>
      <c r="I8" s="12"/>
      <c r="J8" s="12"/>
      <c r="K8" s="9">
        <v>3</v>
      </c>
      <c r="L8" s="10">
        <f>SUM(feb!F8+mrt!K8+apr!L8+mei!M8+jun!K8+jul!K8+K8)</f>
        <v>12</v>
      </c>
      <c r="M8" s="18">
        <f t="shared" si="0"/>
        <v>265</v>
      </c>
      <c r="N8" s="22">
        <f>SUM(feb!H8+mrt!M8+apr!N8+mei!O8+jun!M8+jul!M8+M8)</f>
        <v>1272</v>
      </c>
    </row>
    <row r="9" spans="1:14" ht="12.75">
      <c r="A9" s="14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9">
        <f t="shared" si="1"/>
        <v>0</v>
      </c>
      <c r="L9" s="10">
        <f>SUM(feb!F9+mrt!K9+apr!L9+mei!M9+jun!K9+jul!K9+K9)</f>
        <v>0</v>
      </c>
      <c r="M9" s="18">
        <f t="shared" si="0"/>
        <v>0</v>
      </c>
      <c r="N9" s="22">
        <f>SUM(feb!H9+mrt!M9+apr!N9+mei!O9+jun!M9+jul!M9+M9)</f>
        <v>0</v>
      </c>
    </row>
    <row r="10" spans="1:14" ht="12.75">
      <c r="A10" s="14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9">
        <f t="shared" si="1"/>
        <v>0</v>
      </c>
      <c r="L10" s="10">
        <f>SUM(feb!F10+mrt!K10+apr!L10+mei!M10+jun!K10+jul!K10+K10)</f>
        <v>1</v>
      </c>
      <c r="M10" s="18">
        <f t="shared" si="0"/>
        <v>0</v>
      </c>
      <c r="N10" s="22">
        <f>SUM(feb!H10+mrt!M10+apr!N10+mei!O10+jun!M10+jul!M10+M10)</f>
        <v>201</v>
      </c>
    </row>
    <row r="11" spans="1:14" ht="12.75">
      <c r="A11" s="14" t="s">
        <v>7</v>
      </c>
      <c r="B11" s="12"/>
      <c r="C11" s="12">
        <v>70</v>
      </c>
      <c r="D11" s="12">
        <v>117</v>
      </c>
      <c r="E11" s="12"/>
      <c r="F11" s="12">
        <v>78</v>
      </c>
      <c r="G11" s="12"/>
      <c r="H11" s="12"/>
      <c r="I11" s="12"/>
      <c r="J11" s="12"/>
      <c r="K11" s="9">
        <v>3</v>
      </c>
      <c r="L11" s="10">
        <f>SUM(feb!F11+mrt!K11+apr!L11+mei!M11+jun!K11+jul!K11+K11)</f>
        <v>15</v>
      </c>
      <c r="M11" s="18">
        <f t="shared" si="0"/>
        <v>265</v>
      </c>
      <c r="N11" s="22">
        <f>SUM(feb!H11+mrt!M11+apr!N11+mei!O11+jun!M11+jul!M11+M11)</f>
        <v>1589</v>
      </c>
    </row>
    <row r="12" spans="1:14" ht="12.75">
      <c r="A12" s="14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9">
        <f t="shared" si="1"/>
        <v>0</v>
      </c>
      <c r="L12" s="10">
        <f>SUM(feb!F12+mrt!K12+apr!L12+mei!M12+jun!K12+jul!K12+K12)</f>
        <v>0</v>
      </c>
      <c r="M12" s="18">
        <f t="shared" si="0"/>
        <v>0</v>
      </c>
      <c r="N12" s="22">
        <f>SUM(feb!H12+mrt!M12+apr!N12+mei!O12+jun!M12+jul!M12+M12)</f>
        <v>0</v>
      </c>
    </row>
    <row r="13" spans="1:14" ht="12.75">
      <c r="A13" s="14" t="s">
        <v>86</v>
      </c>
      <c r="B13" s="12">
        <v>143</v>
      </c>
      <c r="C13" s="12">
        <v>94</v>
      </c>
      <c r="D13" s="12"/>
      <c r="E13" s="12">
        <v>83</v>
      </c>
      <c r="F13" s="12">
        <v>89</v>
      </c>
      <c r="G13" s="12"/>
      <c r="H13" s="12"/>
      <c r="I13" s="12"/>
      <c r="J13" s="12"/>
      <c r="K13" s="9">
        <v>4</v>
      </c>
      <c r="L13" s="10">
        <f>SUM(feb!F13+mrt!K13+apr!L13+mei!M13+jun!K13+jul!K13+K13)</f>
        <v>29</v>
      </c>
      <c r="M13" s="18">
        <f aca="true" t="shared" si="2" ref="M13:M80">SUM(B13:J13)</f>
        <v>409</v>
      </c>
      <c r="N13" s="22">
        <f>SUM(feb!H13+mrt!M13+apr!N13+mei!O13+jun!M13+jul!M13+M13)</f>
        <v>3928</v>
      </c>
    </row>
    <row r="14" spans="1:14" ht="12.75">
      <c r="A14" s="14" t="s">
        <v>62</v>
      </c>
      <c r="B14" s="12"/>
      <c r="C14" s="12">
        <v>70</v>
      </c>
      <c r="D14" s="12"/>
      <c r="E14" s="12">
        <v>70</v>
      </c>
      <c r="F14" s="12">
        <v>78</v>
      </c>
      <c r="G14" s="12">
        <v>105</v>
      </c>
      <c r="H14" s="12">
        <v>77</v>
      </c>
      <c r="I14" s="12"/>
      <c r="J14" s="12"/>
      <c r="K14" s="9">
        <v>5</v>
      </c>
      <c r="L14" s="10">
        <f>SUM(feb!F14+mrt!K14+apr!L14+mei!M14+jun!K14+jul!K14+K14)</f>
        <v>25</v>
      </c>
      <c r="M14" s="18">
        <f t="shared" si="2"/>
        <v>400</v>
      </c>
      <c r="N14" s="22">
        <f>SUM(feb!H14+mrt!M14+apr!N14+mei!O14+jun!M14+jul!M14+M14)</f>
        <v>2432</v>
      </c>
    </row>
    <row r="15" spans="1:14" ht="12.75">
      <c r="A15" s="14" t="s">
        <v>8</v>
      </c>
      <c r="B15" s="12">
        <v>80</v>
      </c>
      <c r="C15" s="12">
        <v>70</v>
      </c>
      <c r="D15" s="12">
        <v>70</v>
      </c>
      <c r="E15" s="12">
        <v>70</v>
      </c>
      <c r="F15" s="12">
        <v>78</v>
      </c>
      <c r="G15" s="12"/>
      <c r="H15" s="12">
        <v>77</v>
      </c>
      <c r="I15" s="12"/>
      <c r="J15" s="12"/>
      <c r="K15" s="9">
        <v>5</v>
      </c>
      <c r="L15" s="10">
        <f>SUM(feb!F15+mrt!K15+apr!L15+mei!M15+jun!K15+jul!K15+K15)</f>
        <v>29</v>
      </c>
      <c r="M15" s="18">
        <f t="shared" si="2"/>
        <v>445</v>
      </c>
      <c r="N15" s="22">
        <f>SUM(feb!H15+mrt!M15+apr!N15+mei!O15+jun!M15+jul!M15+M15)</f>
        <v>2460</v>
      </c>
    </row>
    <row r="16" spans="1:14" ht="12.75">
      <c r="A16" s="14" t="s">
        <v>149</v>
      </c>
      <c r="B16" s="12"/>
      <c r="C16" s="12"/>
      <c r="D16" s="12">
        <v>70</v>
      </c>
      <c r="E16" s="12"/>
      <c r="F16" s="12"/>
      <c r="G16" s="12"/>
      <c r="H16" s="12"/>
      <c r="I16" s="12"/>
      <c r="J16" s="12"/>
      <c r="K16" s="9">
        <f aca="true" t="shared" si="3" ref="K16:K80">COUNT(C16,E16,F16,H16,J16)</f>
        <v>0</v>
      </c>
      <c r="L16" s="10">
        <f>SUM(feb!F16+mrt!K16+apr!L16+mei!M16+jun!K16+jul!K16+K16)</f>
        <v>3</v>
      </c>
      <c r="M16" s="18">
        <f t="shared" si="2"/>
        <v>70</v>
      </c>
      <c r="N16" s="22">
        <f>SUM(feb!H16+mrt!M16+apr!N16+mei!O16+jun!M16+jul!M16+M16)</f>
        <v>501</v>
      </c>
    </row>
    <row r="17" spans="1:14" ht="12.75">
      <c r="A17" s="14" t="s">
        <v>67</v>
      </c>
      <c r="B17" s="12"/>
      <c r="C17" s="12"/>
      <c r="D17" s="12">
        <v>167</v>
      </c>
      <c r="E17" s="12">
        <v>83</v>
      </c>
      <c r="F17" s="12">
        <v>89</v>
      </c>
      <c r="G17" s="12">
        <v>130</v>
      </c>
      <c r="H17" s="12">
        <v>88</v>
      </c>
      <c r="I17" s="12">
        <v>155</v>
      </c>
      <c r="J17" s="12"/>
      <c r="K17" s="9">
        <v>4</v>
      </c>
      <c r="L17" s="10">
        <f>SUM(feb!F17+mrt!K17+apr!L17+mei!M17+jun!K17+jul!K17+K17)</f>
        <v>26</v>
      </c>
      <c r="M17" s="18">
        <f t="shared" si="2"/>
        <v>712</v>
      </c>
      <c r="N17" s="22">
        <f>SUM(feb!H17+mrt!M17+apr!N17+mei!O17+jun!M17+jul!M17+M17)</f>
        <v>4179</v>
      </c>
    </row>
    <row r="18" spans="1:14" ht="12.75">
      <c r="A18" s="14" t="s">
        <v>63</v>
      </c>
      <c r="B18" s="12"/>
      <c r="C18" s="12">
        <v>94</v>
      </c>
      <c r="D18" s="12"/>
      <c r="E18" s="12"/>
      <c r="F18" s="12">
        <v>89</v>
      </c>
      <c r="G18" s="12"/>
      <c r="H18" s="12">
        <v>59</v>
      </c>
      <c r="I18" s="12"/>
      <c r="J18" s="12">
        <v>59</v>
      </c>
      <c r="K18" s="9">
        <f t="shared" si="3"/>
        <v>4</v>
      </c>
      <c r="L18" s="10">
        <f>SUM(feb!F18+mrt!K18+apr!L18+mei!M18+jun!K18+jul!K18+K18)</f>
        <v>24</v>
      </c>
      <c r="M18" s="18">
        <f t="shared" si="2"/>
        <v>301</v>
      </c>
      <c r="N18" s="22">
        <f>SUM(feb!H18+mrt!M18+apr!N18+mei!O18+jun!M18+jul!M18+M18)</f>
        <v>1938</v>
      </c>
    </row>
    <row r="19" spans="1:14" ht="12.75">
      <c r="A19" s="14" t="s">
        <v>76</v>
      </c>
      <c r="B19" s="12"/>
      <c r="C19" s="12"/>
      <c r="D19" s="12"/>
      <c r="E19" s="12">
        <v>83</v>
      </c>
      <c r="F19" s="12"/>
      <c r="G19" s="12">
        <v>130</v>
      </c>
      <c r="H19" s="12"/>
      <c r="I19" s="12">
        <v>155</v>
      </c>
      <c r="J19" s="12"/>
      <c r="K19" s="9">
        <v>2</v>
      </c>
      <c r="L19" s="10">
        <f>SUM(feb!F19+mrt!K19+apr!L19+mei!M19+jun!K19+jul!K19+K19)</f>
        <v>14</v>
      </c>
      <c r="M19" s="18">
        <f t="shared" si="2"/>
        <v>368</v>
      </c>
      <c r="N19" s="22">
        <f>SUM(feb!H19+mrt!M19+apr!N19+mei!O19+jun!M19+jul!M19+M19)</f>
        <v>1648</v>
      </c>
    </row>
    <row r="20" spans="1:14" ht="12.75">
      <c r="A20" s="41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9">
        <f t="shared" si="3"/>
        <v>0</v>
      </c>
      <c r="L20" s="10">
        <f>SUM(feb!F20+mrt!K20+apr!L20+mei!M20+jun!K20+jul!K20+K20)</f>
        <v>0</v>
      </c>
      <c r="M20" s="18">
        <f t="shared" si="2"/>
        <v>0</v>
      </c>
      <c r="N20" s="22">
        <f>SUM(feb!H20+mrt!M20+apr!N20+mei!O20+jun!M20+jul!M20+M20)</f>
        <v>0</v>
      </c>
    </row>
    <row r="21" spans="1:14" ht="12.75">
      <c r="A21" s="1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9">
        <f t="shared" si="3"/>
        <v>0</v>
      </c>
      <c r="L21" s="10">
        <f>SUM(feb!F21+mrt!K21+apr!L21+mei!M21+jun!K21+jul!K21+K21)</f>
        <v>1</v>
      </c>
      <c r="M21" s="18">
        <f t="shared" si="2"/>
        <v>0</v>
      </c>
      <c r="N21" s="22">
        <f>SUM(feb!H21+mrt!M21+apr!N21+mei!O21+jun!M21+jul!M21+M21)</f>
        <v>65</v>
      </c>
    </row>
    <row r="22" spans="1:14" ht="12.75">
      <c r="A22" s="14" t="s">
        <v>89</v>
      </c>
      <c r="B22" s="12"/>
      <c r="C22" s="12"/>
      <c r="D22" s="12"/>
      <c r="E22" s="12"/>
      <c r="F22" s="12"/>
      <c r="G22" s="12"/>
      <c r="H22" s="12"/>
      <c r="I22" s="12"/>
      <c r="J22" s="12"/>
      <c r="K22" s="9">
        <f t="shared" si="3"/>
        <v>0</v>
      </c>
      <c r="L22" s="10">
        <f>SUM(feb!F22+mrt!K22+apr!L22+mei!M22+jun!K22+jul!K22+K22)</f>
        <v>5</v>
      </c>
      <c r="M22" s="18">
        <f t="shared" si="2"/>
        <v>0</v>
      </c>
      <c r="N22" s="22">
        <f>SUM(feb!H22+mrt!M22+apr!N22+mei!O22+jun!M22+jul!M22+M22)</f>
        <v>357</v>
      </c>
    </row>
    <row r="23" spans="1:14" ht="12.75">
      <c r="A23" s="14" t="s">
        <v>90</v>
      </c>
      <c r="B23" s="12"/>
      <c r="C23" s="12"/>
      <c r="D23" s="12"/>
      <c r="E23" s="12"/>
      <c r="F23" s="12"/>
      <c r="G23" s="12"/>
      <c r="H23" s="12"/>
      <c r="I23" s="12"/>
      <c r="J23" s="12"/>
      <c r="K23" s="9">
        <f t="shared" si="3"/>
        <v>0</v>
      </c>
      <c r="L23" s="10">
        <f>SUM(feb!F23+mrt!K23+apr!L23+mei!M23+jun!K23+jul!K23+K23)</f>
        <v>4</v>
      </c>
      <c r="M23" s="18">
        <f t="shared" si="2"/>
        <v>0</v>
      </c>
      <c r="N23" s="22">
        <f>SUM(feb!H23+mrt!M23+apr!N23+mei!O23+jun!M23+jul!M23+M23)</f>
        <v>295</v>
      </c>
    </row>
    <row r="24" spans="1:14" ht="12.75">
      <c r="A24" s="14" t="s">
        <v>135</v>
      </c>
      <c r="B24" s="12"/>
      <c r="C24" s="12"/>
      <c r="D24" s="12"/>
      <c r="E24" s="12"/>
      <c r="F24" s="12"/>
      <c r="G24" s="12"/>
      <c r="H24" s="12"/>
      <c r="I24" s="12"/>
      <c r="J24" s="12"/>
      <c r="K24" s="9">
        <f t="shared" si="3"/>
        <v>0</v>
      </c>
      <c r="L24" s="10">
        <f>SUM(feb!F24+mrt!K24+apr!L24+mei!M24+jun!K24+jul!K24+K24)</f>
        <v>7</v>
      </c>
      <c r="M24" s="18">
        <f t="shared" si="2"/>
        <v>0</v>
      </c>
      <c r="N24" s="22">
        <f>SUM(feb!H24+mrt!M24+apr!N24+mei!O24+jun!M24+jul!M24+M24)</f>
        <v>459</v>
      </c>
    </row>
    <row r="25" spans="1:14" ht="12.75">
      <c r="A25" s="14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9">
        <f t="shared" si="3"/>
        <v>0</v>
      </c>
      <c r="L25" s="10">
        <f>SUM(feb!F25+mrt!K25+apr!L25+mei!M25+jun!K25+jul!K25+K25)</f>
        <v>0</v>
      </c>
      <c r="M25" s="18">
        <f t="shared" si="2"/>
        <v>0</v>
      </c>
      <c r="N25" s="22">
        <f>SUM(feb!H25+mrt!M25+apr!N25+mei!O25+jun!M25+jul!M25+M25)</f>
        <v>0</v>
      </c>
    </row>
    <row r="26" spans="1:14" ht="12.75">
      <c r="A26" s="14" t="s">
        <v>101</v>
      </c>
      <c r="B26" s="12"/>
      <c r="C26" s="12">
        <v>57</v>
      </c>
      <c r="D26" s="12"/>
      <c r="E26" s="12">
        <v>54</v>
      </c>
      <c r="F26" s="12">
        <v>54</v>
      </c>
      <c r="G26" s="12"/>
      <c r="H26" s="12">
        <v>56</v>
      </c>
      <c r="I26" s="12"/>
      <c r="J26" s="12">
        <v>52</v>
      </c>
      <c r="K26" s="9">
        <f t="shared" si="3"/>
        <v>5</v>
      </c>
      <c r="L26" s="10">
        <f>SUM(feb!F26+mrt!K26+apr!L26+mei!M26+jun!K26+jul!K26+K26)</f>
        <v>27</v>
      </c>
      <c r="M26" s="18">
        <f t="shared" si="2"/>
        <v>273</v>
      </c>
      <c r="N26" s="22">
        <f>SUM(feb!H26+mrt!M26+apr!N26+mei!O26+jun!M26+jul!M26+M26)</f>
        <v>1386</v>
      </c>
    </row>
    <row r="27" spans="1:14" ht="12.75">
      <c r="A27" s="14" t="s">
        <v>150</v>
      </c>
      <c r="B27" s="12"/>
      <c r="C27" s="12"/>
      <c r="D27" s="12"/>
      <c r="E27" s="12"/>
      <c r="F27" s="12"/>
      <c r="G27" s="12"/>
      <c r="H27" s="12"/>
      <c r="I27" s="12"/>
      <c r="J27" s="12"/>
      <c r="K27" s="9">
        <f t="shared" si="3"/>
        <v>0</v>
      </c>
      <c r="L27" s="10">
        <f>SUM(feb!F27+mrt!K27+apr!L27+mei!M27+jun!K27+jul!K27+K27)</f>
        <v>0</v>
      </c>
      <c r="M27" s="18">
        <f t="shared" si="2"/>
        <v>0</v>
      </c>
      <c r="N27" s="22">
        <f>SUM(feb!H27+mrt!M27+apr!N27+mei!O27+jun!M27+jul!M27+M27)</f>
        <v>0</v>
      </c>
    </row>
    <row r="28" spans="1:14" ht="12.75">
      <c r="A28" s="14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9">
        <f t="shared" si="3"/>
        <v>0</v>
      </c>
      <c r="L28" s="10">
        <f>SUM(feb!F28+mrt!K28+apr!L28+mei!M28+jun!K28+jul!K28+K28)</f>
        <v>0</v>
      </c>
      <c r="M28" s="18">
        <f t="shared" si="2"/>
        <v>0</v>
      </c>
      <c r="N28" s="22">
        <f>SUM(feb!H28+mrt!M28+apr!N28+mei!O28+jun!M28+jul!M28+M28)</f>
        <v>0</v>
      </c>
    </row>
    <row r="29" spans="1:14" ht="12.75">
      <c r="A29" s="14" t="s">
        <v>111</v>
      </c>
      <c r="B29" s="12">
        <v>100</v>
      </c>
      <c r="C29" s="12">
        <v>70</v>
      </c>
      <c r="D29" s="12"/>
      <c r="E29" s="12"/>
      <c r="F29" s="12"/>
      <c r="G29" s="12">
        <v>105</v>
      </c>
      <c r="H29" s="12">
        <v>77</v>
      </c>
      <c r="I29" s="12"/>
      <c r="J29" s="12"/>
      <c r="K29" s="9">
        <v>3</v>
      </c>
      <c r="L29" s="10">
        <f>SUM(feb!F29+mrt!K29+apr!L29+mei!M29+jun!K29+jul!K29+K29)</f>
        <v>23</v>
      </c>
      <c r="M29" s="18">
        <f t="shared" si="2"/>
        <v>352</v>
      </c>
      <c r="N29" s="22">
        <f>SUM(feb!H29+mrt!M29+apr!N29+mei!O29+jun!M29+jul!M29+M29)</f>
        <v>2986</v>
      </c>
    </row>
    <row r="30" spans="1:14" ht="12.75">
      <c r="A30" s="14" t="s">
        <v>103</v>
      </c>
      <c r="B30" s="12"/>
      <c r="C30" s="12"/>
      <c r="D30" s="12"/>
      <c r="E30" s="12"/>
      <c r="F30" s="12"/>
      <c r="G30" s="12"/>
      <c r="H30" s="12"/>
      <c r="I30" s="12"/>
      <c r="J30" s="12"/>
      <c r="K30" s="9">
        <f t="shared" si="3"/>
        <v>0</v>
      </c>
      <c r="L30" s="10">
        <f>SUM(feb!F30+mrt!K30+apr!L30+mei!M30+jun!K30+jul!K30+K30)</f>
        <v>5</v>
      </c>
      <c r="M30" s="18">
        <f t="shared" si="2"/>
        <v>0</v>
      </c>
      <c r="N30" s="22">
        <f>SUM(feb!H30+mrt!M30+apr!N30+mei!O30+jun!M30+jul!M30+M30)</f>
        <v>471</v>
      </c>
    </row>
    <row r="31" spans="1:14" ht="12.75">
      <c r="A31" s="14" t="s">
        <v>144</v>
      </c>
      <c r="B31" s="12"/>
      <c r="C31" s="12"/>
      <c r="D31" s="12"/>
      <c r="E31" s="12"/>
      <c r="F31" s="12"/>
      <c r="G31" s="12"/>
      <c r="H31" s="12"/>
      <c r="I31" s="12"/>
      <c r="J31" s="12"/>
      <c r="K31" s="9">
        <f t="shared" si="3"/>
        <v>0</v>
      </c>
      <c r="L31" s="10">
        <f>SUM(feb!F31+mrt!K31+apr!L31+mei!M31+jun!K31+jul!K31+K31)</f>
        <v>5</v>
      </c>
      <c r="M31" s="18">
        <f t="shared" si="2"/>
        <v>0</v>
      </c>
      <c r="N31" s="22">
        <f>SUM(feb!H31+mrt!M31+apr!N31+mei!O31+jun!M31+jul!M31+M31)</f>
        <v>544</v>
      </c>
    </row>
    <row r="32" spans="1:14" ht="12.75">
      <c r="A32" s="14" t="s">
        <v>10</v>
      </c>
      <c r="B32" s="12"/>
      <c r="C32" s="12"/>
      <c r="D32" s="12">
        <v>167</v>
      </c>
      <c r="E32" s="12">
        <v>83</v>
      </c>
      <c r="F32" s="12">
        <v>89</v>
      </c>
      <c r="G32" s="12"/>
      <c r="H32" s="12"/>
      <c r="I32" s="12">
        <v>155</v>
      </c>
      <c r="J32" s="12"/>
      <c r="K32" s="9">
        <v>3</v>
      </c>
      <c r="L32" s="10">
        <f>SUM(feb!F32+mrt!K32+apr!L32+mei!M32+jun!K32+jul!K32+K32)</f>
        <v>19</v>
      </c>
      <c r="M32" s="18">
        <f>SUM(B32:J32)</f>
        <v>494</v>
      </c>
      <c r="N32" s="22">
        <f>SUM(feb!H32+mrt!M32+apr!N32+mei!O32+jun!M32+jul!M32+M32)</f>
        <v>2514</v>
      </c>
    </row>
    <row r="33" spans="1:14" ht="12.75">
      <c r="A33" s="14" t="s">
        <v>154</v>
      </c>
      <c r="B33" s="12"/>
      <c r="C33" s="12"/>
      <c r="D33" s="12"/>
      <c r="E33" s="12">
        <v>54</v>
      </c>
      <c r="F33" s="12"/>
      <c r="G33" s="12"/>
      <c r="H33" s="12">
        <v>56</v>
      </c>
      <c r="I33" s="12"/>
      <c r="J33" s="12"/>
      <c r="K33" s="9">
        <f>COUNT(C33,E33,F33,H33,J33)</f>
        <v>2</v>
      </c>
      <c r="L33" s="10">
        <f>SUM(feb!F33+mrt!K33+apr!L33+mei!M33+jun!K33+jul!K33+K33)</f>
        <v>13</v>
      </c>
      <c r="M33" s="18">
        <f>SUM(B33:J33)</f>
        <v>110</v>
      </c>
      <c r="N33" s="22">
        <f>SUM(feb!H33+mrt!M33+apr!N33+mei!O33+jun!M33+jul!M33+M33)</f>
        <v>678</v>
      </c>
    </row>
    <row r="34" spans="1:14" ht="12.75">
      <c r="A34" s="14" t="s">
        <v>161</v>
      </c>
      <c r="B34" s="12"/>
      <c r="C34" s="12"/>
      <c r="D34" s="12"/>
      <c r="E34" s="12"/>
      <c r="F34" s="12"/>
      <c r="G34" s="12"/>
      <c r="H34" s="12"/>
      <c r="I34" s="12"/>
      <c r="J34" s="12"/>
      <c r="K34" s="9">
        <f>COUNT(C34,E34,F34,H34,J34)</f>
        <v>0</v>
      </c>
      <c r="L34" s="10">
        <f>SUM(feb!F34+mrt!K34+apr!L34+mei!M34+jun!K34+jul!K34+K34)</f>
        <v>2</v>
      </c>
      <c r="M34" s="18">
        <f>SUM(B34:J34)</f>
        <v>0</v>
      </c>
      <c r="N34" s="22">
        <f>SUM(feb!H34+mrt!M34+apr!N34+mei!O34+jun!M34+jul!M34+M34)</f>
        <v>224</v>
      </c>
    </row>
    <row r="35" spans="1:14" ht="12.75">
      <c r="A35" s="14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9">
        <f>COUNT(C35,E35,F35,H35,J35)</f>
        <v>0</v>
      </c>
      <c r="L35" s="10">
        <f>SUM(feb!F35+mrt!K35+apr!L35+mei!M35+jun!K35+jul!K35+K35)</f>
        <v>10</v>
      </c>
      <c r="M35" s="18">
        <f>SUM(B35:J35)</f>
        <v>0</v>
      </c>
      <c r="N35" s="22">
        <f>SUM(feb!H35+mrt!M35+apr!N35+mei!O35+jun!M35+jul!M35+M35)</f>
        <v>1281</v>
      </c>
    </row>
    <row r="36" spans="1:14" ht="12.75">
      <c r="A36" s="14" t="s">
        <v>104</v>
      </c>
      <c r="B36" s="12"/>
      <c r="C36" s="12"/>
      <c r="D36" s="12"/>
      <c r="E36" s="12"/>
      <c r="F36" s="12"/>
      <c r="G36" s="12"/>
      <c r="H36" s="12"/>
      <c r="I36" s="12"/>
      <c r="J36" s="12"/>
      <c r="K36" s="9">
        <f>COUNT(C36,E36,F36,H36,J36)</f>
        <v>0</v>
      </c>
      <c r="L36" s="10">
        <f>SUM(feb!F36+mrt!K36+apr!L36+mei!M36+jun!K36+jul!K36+K36)</f>
        <v>1</v>
      </c>
      <c r="M36" s="18">
        <f>SUM(B36:J36)</f>
        <v>0</v>
      </c>
      <c r="N36" s="22">
        <f>SUM(feb!H36+mrt!M36+apr!N36+mei!O36+jun!M36+jul!M36+M36)</f>
        <v>63</v>
      </c>
    </row>
    <row r="37" spans="1:14" ht="12.75">
      <c r="A37" s="14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9">
        <f t="shared" si="3"/>
        <v>0</v>
      </c>
      <c r="L37" s="10">
        <f>SUM(feb!F37+mrt!K37+apr!L37+mei!M37+jun!K37+jul!K37+K37)</f>
        <v>19</v>
      </c>
      <c r="M37" s="18">
        <f t="shared" si="2"/>
        <v>0</v>
      </c>
      <c r="N37" s="22">
        <f>SUM(feb!H37+mrt!M37+apr!N37+mei!O37+jun!M37+jul!M37+M37)</f>
        <v>1573</v>
      </c>
    </row>
    <row r="38" spans="1:14" ht="12.75">
      <c r="A38" s="14" t="s">
        <v>105</v>
      </c>
      <c r="B38" s="12">
        <v>80</v>
      </c>
      <c r="C38" s="12">
        <v>70</v>
      </c>
      <c r="D38" s="12">
        <v>87</v>
      </c>
      <c r="E38" s="12">
        <v>70</v>
      </c>
      <c r="F38" s="12">
        <v>78</v>
      </c>
      <c r="G38" s="12">
        <v>105</v>
      </c>
      <c r="H38" s="12">
        <v>59</v>
      </c>
      <c r="I38" s="12"/>
      <c r="J38" s="12">
        <v>59</v>
      </c>
      <c r="K38" s="9">
        <f t="shared" si="3"/>
        <v>5</v>
      </c>
      <c r="L38" s="10">
        <f>SUM(feb!F38+mrt!K38+apr!L38+mei!M38+jun!K38+jul!K38+K38)</f>
        <v>20</v>
      </c>
      <c r="M38" s="18">
        <f t="shared" si="2"/>
        <v>608</v>
      </c>
      <c r="N38" s="22">
        <f>SUM(feb!H38+mrt!M38+apr!N38+mei!O38+jun!M38+jul!M38+M38)</f>
        <v>2002</v>
      </c>
    </row>
    <row r="39" spans="1:14" ht="12.75">
      <c r="A39" s="14" t="s">
        <v>11</v>
      </c>
      <c r="B39" s="12"/>
      <c r="C39" s="12">
        <v>94</v>
      </c>
      <c r="D39" s="12">
        <v>133</v>
      </c>
      <c r="E39" s="12">
        <v>83</v>
      </c>
      <c r="F39" s="12">
        <v>89</v>
      </c>
      <c r="G39" s="12"/>
      <c r="H39" s="12">
        <v>88</v>
      </c>
      <c r="I39" s="12"/>
      <c r="J39" s="12">
        <v>92</v>
      </c>
      <c r="K39" s="9">
        <f t="shared" si="3"/>
        <v>5</v>
      </c>
      <c r="L39" s="10">
        <f>SUM(feb!F39+mrt!K39+apr!L39+mei!M39+jun!K39+jul!K39+K39)</f>
        <v>31</v>
      </c>
      <c r="M39" s="18">
        <f t="shared" si="2"/>
        <v>579</v>
      </c>
      <c r="N39" s="22">
        <f>SUM(feb!H39+mrt!M39+apr!N39+mei!O39+jun!M39+jul!M39+M39)</f>
        <v>3494</v>
      </c>
    </row>
    <row r="40" spans="1:14" ht="12.75">
      <c r="A40" s="14" t="s">
        <v>12</v>
      </c>
      <c r="B40" s="12">
        <v>80</v>
      </c>
      <c r="C40" s="12">
        <v>70</v>
      </c>
      <c r="D40" s="12">
        <v>87</v>
      </c>
      <c r="E40" s="12">
        <v>70</v>
      </c>
      <c r="F40" s="12"/>
      <c r="G40" s="12">
        <v>107</v>
      </c>
      <c r="H40" s="12">
        <v>77</v>
      </c>
      <c r="I40" s="12">
        <v>66</v>
      </c>
      <c r="J40" s="12">
        <v>59</v>
      </c>
      <c r="K40" s="9">
        <v>5</v>
      </c>
      <c r="L40" s="10">
        <f>SUM(feb!F40+mrt!K40+apr!L40+mei!M40+jun!K40+jul!K40+K40)</f>
        <v>31</v>
      </c>
      <c r="M40" s="18">
        <f t="shared" si="2"/>
        <v>616</v>
      </c>
      <c r="N40" s="22">
        <f>SUM(feb!H40+mrt!M40+apr!N40+mei!O40+jun!M40+jul!M40+M40)</f>
        <v>2663</v>
      </c>
    </row>
    <row r="41" spans="1:14" ht="12.75">
      <c r="A41" s="14" t="s">
        <v>84</v>
      </c>
      <c r="B41" s="12"/>
      <c r="C41" s="12"/>
      <c r="D41" s="12"/>
      <c r="E41" s="12">
        <v>70</v>
      </c>
      <c r="F41" s="12">
        <v>78</v>
      </c>
      <c r="G41" s="12"/>
      <c r="H41" s="12">
        <v>56</v>
      </c>
      <c r="I41" s="12"/>
      <c r="J41" s="12"/>
      <c r="K41" s="9">
        <f t="shared" si="3"/>
        <v>3</v>
      </c>
      <c r="L41" s="10">
        <f>SUM(feb!F41+mrt!K41+apr!L41+mei!M41+jun!K41+jul!K41+K41)</f>
        <v>23</v>
      </c>
      <c r="M41" s="18">
        <f t="shared" si="2"/>
        <v>204</v>
      </c>
      <c r="N41" s="22">
        <f>SUM(feb!H41+mrt!M41+apr!N41+mei!O41+jun!M41+jul!M41+M41)</f>
        <v>1502</v>
      </c>
    </row>
    <row r="42" spans="1:14" ht="12.75">
      <c r="A42" s="38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9">
        <f t="shared" si="3"/>
        <v>0</v>
      </c>
      <c r="L42" s="10">
        <f>SUM(feb!F42+mrt!K42+apr!L42+mei!M42+jun!K42+jul!K42+K42)</f>
        <v>0</v>
      </c>
      <c r="M42" s="18">
        <f t="shared" si="2"/>
        <v>0</v>
      </c>
      <c r="N42" s="22">
        <f>SUM(feb!H42+mrt!M42+apr!N42+mei!O42+jun!M42+jul!M42+M42)</f>
        <v>0</v>
      </c>
    </row>
    <row r="43" spans="1:14" ht="12.75">
      <c r="A43" s="14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9">
        <f t="shared" si="3"/>
        <v>0</v>
      </c>
      <c r="L43" s="10">
        <f>SUM(feb!F43+mrt!K43+apr!L43+mei!M43+jun!K43+jul!K43+K43)</f>
        <v>0</v>
      </c>
      <c r="M43" s="18">
        <f t="shared" si="2"/>
        <v>0</v>
      </c>
      <c r="N43" s="22">
        <f>SUM(feb!H43+mrt!M43+apr!N43+mei!O43+jun!M43+jul!M43+M43)</f>
        <v>0</v>
      </c>
    </row>
    <row r="44" spans="1:14" ht="12.75">
      <c r="A44" s="14" t="s">
        <v>13</v>
      </c>
      <c r="B44" s="12">
        <v>143</v>
      </c>
      <c r="C44" s="12">
        <v>94</v>
      </c>
      <c r="D44" s="12">
        <v>167</v>
      </c>
      <c r="E44" s="12">
        <v>83</v>
      </c>
      <c r="F44" s="12">
        <v>89</v>
      </c>
      <c r="G44" s="12">
        <v>130</v>
      </c>
      <c r="H44" s="12">
        <v>88</v>
      </c>
      <c r="I44" s="12">
        <v>155</v>
      </c>
      <c r="J44" s="12">
        <v>92</v>
      </c>
      <c r="K44" s="9">
        <f t="shared" si="3"/>
        <v>5</v>
      </c>
      <c r="L44" s="10">
        <f>SUM(feb!F44+mrt!K44+apr!L44+mei!M44+jun!K44+jul!K44+K44)</f>
        <v>31</v>
      </c>
      <c r="M44" s="18">
        <f t="shared" si="2"/>
        <v>1041</v>
      </c>
      <c r="N44" s="22">
        <f>SUM(feb!H44+mrt!M44+apr!N44+mei!O44+jun!M44+jul!M44+M44)</f>
        <v>5186</v>
      </c>
    </row>
    <row r="45" spans="1:14" ht="12.75">
      <c r="A45" s="38" t="s">
        <v>106</v>
      </c>
      <c r="B45" s="12"/>
      <c r="C45" s="12"/>
      <c r="D45" s="12"/>
      <c r="E45" s="12"/>
      <c r="F45" s="12"/>
      <c r="G45" s="12"/>
      <c r="H45" s="12"/>
      <c r="I45" s="12"/>
      <c r="J45" s="12"/>
      <c r="K45" s="9">
        <f t="shared" si="3"/>
        <v>0</v>
      </c>
      <c r="L45" s="10">
        <f>SUM(feb!F45+mrt!K45+apr!L45+mei!M45+jun!K45+jul!K45+K45)</f>
        <v>0</v>
      </c>
      <c r="M45" s="18">
        <f t="shared" si="2"/>
        <v>0</v>
      </c>
      <c r="N45" s="22">
        <f>SUM(feb!H45+mrt!M45+apr!N45+mei!O45+jun!M45+jul!M45+M45)</f>
        <v>0</v>
      </c>
    </row>
    <row r="46" spans="1:14" ht="12.75">
      <c r="A46" s="38" t="s">
        <v>136</v>
      </c>
      <c r="B46" s="12"/>
      <c r="C46" s="12">
        <v>94</v>
      </c>
      <c r="D46" s="12"/>
      <c r="E46" s="12"/>
      <c r="F46" s="12"/>
      <c r="G46" s="12"/>
      <c r="H46" s="12">
        <v>88</v>
      </c>
      <c r="I46" s="12"/>
      <c r="J46" s="12"/>
      <c r="K46" s="9">
        <f t="shared" si="3"/>
        <v>2</v>
      </c>
      <c r="L46" s="10">
        <f>SUM(feb!F46+mrt!K46+apr!L46+mei!M46+jun!K46+jul!K46+K46)</f>
        <v>20</v>
      </c>
      <c r="M46" s="18">
        <f t="shared" si="2"/>
        <v>182</v>
      </c>
      <c r="N46" s="22">
        <f>SUM(feb!H46+mrt!M46+apr!N46+mei!O46+jun!M46+jul!M46+M46)</f>
        <v>1775</v>
      </c>
    </row>
    <row r="47" spans="1:14" ht="12.75">
      <c r="A47" s="14" t="s">
        <v>94</v>
      </c>
      <c r="B47" s="12"/>
      <c r="C47" s="12"/>
      <c r="D47" s="12"/>
      <c r="E47" s="12"/>
      <c r="F47" s="12"/>
      <c r="G47" s="12"/>
      <c r="H47" s="12"/>
      <c r="I47" s="12"/>
      <c r="J47" s="12"/>
      <c r="K47" s="9">
        <f t="shared" si="3"/>
        <v>0</v>
      </c>
      <c r="L47" s="10">
        <f>SUM(feb!F47+mrt!K47+apr!L47+mei!M47+jun!K47+jul!K47+K47)</f>
        <v>0</v>
      </c>
      <c r="M47" s="18">
        <f t="shared" si="2"/>
        <v>0</v>
      </c>
      <c r="N47" s="22">
        <f>SUM(feb!H47+mrt!M47+apr!N47+mei!O47+jun!M47+jul!M47+M47)</f>
        <v>0</v>
      </c>
    </row>
    <row r="48" spans="1:14" ht="12.75">
      <c r="A48" s="38" t="s">
        <v>112</v>
      </c>
      <c r="B48" s="12"/>
      <c r="C48" s="12"/>
      <c r="D48" s="12"/>
      <c r="E48" s="12"/>
      <c r="F48" s="12"/>
      <c r="G48" s="12"/>
      <c r="H48" s="12"/>
      <c r="I48" s="12"/>
      <c r="J48" s="12"/>
      <c r="K48" s="9">
        <f t="shared" si="3"/>
        <v>0</v>
      </c>
      <c r="L48" s="10">
        <f>SUM(feb!F48+mrt!K48+apr!L48+mei!M48+jun!K48+jul!K48+K48)</f>
        <v>0</v>
      </c>
      <c r="M48" s="18">
        <f t="shared" si="2"/>
        <v>0</v>
      </c>
      <c r="N48" s="22">
        <f>SUM(feb!H48+mrt!M48+apr!N48+mei!O48+jun!M48+jul!M48+M48)</f>
        <v>0</v>
      </c>
    </row>
    <row r="49" spans="1:14" ht="12.75">
      <c r="A49" s="38" t="s">
        <v>162</v>
      </c>
      <c r="B49" s="12"/>
      <c r="C49" s="12"/>
      <c r="D49" s="12"/>
      <c r="E49" s="12"/>
      <c r="F49" s="12">
        <v>78</v>
      </c>
      <c r="G49" s="12"/>
      <c r="H49" s="12"/>
      <c r="I49" s="12"/>
      <c r="J49" s="12">
        <v>92</v>
      </c>
      <c r="K49" s="9">
        <f>COUNT(C49,E49,F49,H49,J49)</f>
        <v>2</v>
      </c>
      <c r="L49" s="10">
        <f>SUM(feb!F49+mrt!K49+apr!L49+mei!M49+jun!K49+jul!K49+K49)</f>
        <v>2</v>
      </c>
      <c r="M49" s="18">
        <f>SUM(B49:J49)</f>
        <v>170</v>
      </c>
      <c r="N49" s="22">
        <f>SUM(feb!H49+mrt!M49+apr!N49+mei!O49+jun!M49+jul!M49+M49)</f>
        <v>170</v>
      </c>
    </row>
    <row r="50" spans="1:14" ht="12.75">
      <c r="A50" s="14" t="s">
        <v>14</v>
      </c>
      <c r="B50" s="12"/>
      <c r="C50" s="12"/>
      <c r="D50" s="12"/>
      <c r="E50" s="12"/>
      <c r="F50" s="12"/>
      <c r="G50" s="12"/>
      <c r="H50" s="12"/>
      <c r="I50" s="12"/>
      <c r="J50" s="12"/>
      <c r="K50" s="9">
        <f t="shared" si="3"/>
        <v>0</v>
      </c>
      <c r="L50" s="10">
        <f>SUM(feb!F50+mrt!K50+apr!L50+mei!M50+jun!K50+jul!K50+K50)</f>
        <v>15</v>
      </c>
      <c r="M50" s="18">
        <f t="shared" si="2"/>
        <v>0</v>
      </c>
      <c r="N50" s="22">
        <f>SUM(feb!H50+mrt!M50+apr!N50+mei!O50+jun!M50+jul!M50+M50)</f>
        <v>2314</v>
      </c>
    </row>
    <row r="51" spans="1:14" ht="12.75">
      <c r="A51" s="14" t="s">
        <v>126</v>
      </c>
      <c r="B51" s="12"/>
      <c r="C51" s="12">
        <v>57</v>
      </c>
      <c r="D51" s="12"/>
      <c r="E51" s="12">
        <v>54</v>
      </c>
      <c r="F51" s="12">
        <v>54</v>
      </c>
      <c r="G51" s="12"/>
      <c r="H51" s="12">
        <v>56</v>
      </c>
      <c r="I51" s="12"/>
      <c r="J51" s="12">
        <v>52</v>
      </c>
      <c r="K51" s="9">
        <f t="shared" si="3"/>
        <v>5</v>
      </c>
      <c r="L51" s="10">
        <f>SUM(feb!F51+mrt!K51+apr!L51+mei!M51+jun!K51+jul!K51+K51)</f>
        <v>23</v>
      </c>
      <c r="M51" s="18">
        <f t="shared" si="2"/>
        <v>273</v>
      </c>
      <c r="N51" s="22">
        <f>SUM(feb!H51+mrt!M51+apr!N51+mei!O51+jun!M51+jul!M51+M51)</f>
        <v>1200</v>
      </c>
    </row>
    <row r="52" spans="1:14" ht="12.75">
      <c r="A52" s="14" t="s">
        <v>123</v>
      </c>
      <c r="B52" s="12"/>
      <c r="C52" s="12">
        <v>57</v>
      </c>
      <c r="D52" s="12"/>
      <c r="E52" s="12">
        <v>54</v>
      </c>
      <c r="F52" s="12">
        <v>54</v>
      </c>
      <c r="G52" s="12"/>
      <c r="H52" s="12">
        <v>56</v>
      </c>
      <c r="I52" s="12"/>
      <c r="J52" s="12"/>
      <c r="K52" s="9">
        <f t="shared" si="3"/>
        <v>4</v>
      </c>
      <c r="L52" s="10">
        <f>SUM(feb!F52+mrt!K52+apr!L52+mei!M52+jun!K52+jul!K52+K52)</f>
        <v>17</v>
      </c>
      <c r="M52" s="18">
        <f t="shared" si="2"/>
        <v>221</v>
      </c>
      <c r="N52" s="22">
        <f>SUM(feb!H52+mrt!M52+apr!N52+mei!O52+jun!M52+jul!M52+M52)</f>
        <v>874</v>
      </c>
    </row>
    <row r="53" spans="1:14" ht="12.75">
      <c r="A53" s="14" t="s">
        <v>15</v>
      </c>
      <c r="B53" s="12"/>
      <c r="C53" s="12">
        <v>70</v>
      </c>
      <c r="D53" s="12">
        <v>117</v>
      </c>
      <c r="E53" s="12">
        <v>54</v>
      </c>
      <c r="F53" s="12"/>
      <c r="G53" s="12">
        <v>107</v>
      </c>
      <c r="H53" s="12"/>
      <c r="I53" s="12"/>
      <c r="J53" s="12"/>
      <c r="K53" s="9">
        <v>3</v>
      </c>
      <c r="L53" s="10">
        <f>SUM(feb!F53+mrt!K53+apr!L53+mei!M53+jun!K53+jul!K53+K53)</f>
        <v>19</v>
      </c>
      <c r="M53" s="18">
        <f t="shared" si="2"/>
        <v>348</v>
      </c>
      <c r="N53" s="22">
        <f>SUM(feb!H53+mrt!M53+apr!N53+mei!O53+jun!M53+jul!M53+M53)</f>
        <v>1741</v>
      </c>
    </row>
    <row r="54" spans="1:14" ht="12.75">
      <c r="A54" s="14" t="s">
        <v>79</v>
      </c>
      <c r="B54" s="12">
        <v>164</v>
      </c>
      <c r="C54" s="12">
        <v>94</v>
      </c>
      <c r="D54" s="12"/>
      <c r="E54" s="12">
        <v>83</v>
      </c>
      <c r="F54" s="12">
        <v>89</v>
      </c>
      <c r="G54" s="12"/>
      <c r="H54" s="12">
        <v>88</v>
      </c>
      <c r="I54" s="12">
        <v>155</v>
      </c>
      <c r="J54" s="12">
        <v>92</v>
      </c>
      <c r="K54" s="9">
        <f t="shared" si="3"/>
        <v>5</v>
      </c>
      <c r="L54" s="10">
        <f>SUM(feb!F54+mrt!K54+apr!L54+mei!M54+jun!K54+jul!K54+K54)</f>
        <v>23</v>
      </c>
      <c r="M54" s="18">
        <f t="shared" si="2"/>
        <v>765</v>
      </c>
      <c r="N54" s="22">
        <f>SUM(feb!H54+mrt!M54+apr!N54+mei!O54+jun!M54+jul!M54+M54)</f>
        <v>4111</v>
      </c>
    </row>
    <row r="55" spans="1:14" ht="12.75">
      <c r="A55" s="14" t="s">
        <v>68</v>
      </c>
      <c r="B55" s="12">
        <v>80</v>
      </c>
      <c r="C55" s="12"/>
      <c r="D55" s="12"/>
      <c r="E55" s="12"/>
      <c r="F55" s="12"/>
      <c r="G55" s="12"/>
      <c r="H55" s="12">
        <v>88</v>
      </c>
      <c r="I55" s="12"/>
      <c r="J55" s="12"/>
      <c r="K55" s="9">
        <v>2</v>
      </c>
      <c r="L55" s="10">
        <f>SUM(feb!F55+mrt!K55+apr!L55+mei!M55+jun!K55+jul!K55+K55)</f>
        <v>8</v>
      </c>
      <c r="M55" s="18">
        <f t="shared" si="2"/>
        <v>168</v>
      </c>
      <c r="N55" s="22">
        <f>SUM(feb!H55+mrt!M55+apr!N55+mei!O55+jun!M55+jul!M55+M55)</f>
        <v>780</v>
      </c>
    </row>
    <row r="56" spans="1:14" ht="12" customHeight="1">
      <c r="A56" s="14" t="s">
        <v>73</v>
      </c>
      <c r="B56" s="12">
        <v>80</v>
      </c>
      <c r="C56" s="12">
        <v>70</v>
      </c>
      <c r="D56" s="12">
        <v>96</v>
      </c>
      <c r="E56" s="12"/>
      <c r="F56" s="12">
        <v>78</v>
      </c>
      <c r="G56" s="12"/>
      <c r="H56" s="12"/>
      <c r="I56" s="12"/>
      <c r="J56" s="12"/>
      <c r="K56" s="9">
        <v>3</v>
      </c>
      <c r="L56" s="10">
        <f>SUM(feb!F56+mrt!K56+apr!L56+mei!M56+jun!K56+jul!K56+K56)</f>
        <v>19</v>
      </c>
      <c r="M56" s="18">
        <f t="shared" si="2"/>
        <v>324</v>
      </c>
      <c r="N56" s="22">
        <f>SUM(feb!H56+mrt!M56+apr!N56+mei!O56+jun!M56+jul!M56+M56)</f>
        <v>2190</v>
      </c>
    </row>
    <row r="57" spans="1:14" ht="12" customHeight="1">
      <c r="A57" s="14" t="s">
        <v>137</v>
      </c>
      <c r="B57" s="12"/>
      <c r="C57" s="12">
        <v>94</v>
      </c>
      <c r="D57" s="12"/>
      <c r="E57" s="12"/>
      <c r="F57" s="12"/>
      <c r="G57" s="12"/>
      <c r="H57" s="12">
        <v>88</v>
      </c>
      <c r="I57" s="12"/>
      <c r="J57" s="12"/>
      <c r="K57" s="9">
        <f t="shared" si="3"/>
        <v>2</v>
      </c>
      <c r="L57" s="10">
        <f>SUM(feb!F57+mrt!K57+apr!L57+mei!M57+jun!K57+jul!K57+K57)</f>
        <v>16</v>
      </c>
      <c r="M57" s="18">
        <f t="shared" si="2"/>
        <v>182</v>
      </c>
      <c r="N57" s="22">
        <f>SUM(feb!H57+mrt!M57+apr!N57+mei!O57+jun!M57+jul!M57+M57)</f>
        <v>1491</v>
      </c>
    </row>
    <row r="58" spans="1:14" ht="12" customHeight="1">
      <c r="A58" s="14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9">
        <f t="shared" si="3"/>
        <v>0</v>
      </c>
      <c r="L58" s="10">
        <f>SUM(feb!F58+mrt!K58+apr!L58+mei!M58+jun!K58+jul!K58+K58)</f>
        <v>3</v>
      </c>
      <c r="M58" s="18">
        <f t="shared" si="2"/>
        <v>0</v>
      </c>
      <c r="N58" s="22">
        <f>SUM(feb!H58+mrt!M58+apr!N58+mei!O58+jun!M58+jul!M58+M58)</f>
        <v>275</v>
      </c>
    </row>
    <row r="59" spans="1:14" ht="12.75">
      <c r="A59" s="14" t="s">
        <v>35</v>
      </c>
      <c r="B59" s="12"/>
      <c r="C59" s="12"/>
      <c r="D59" s="12"/>
      <c r="E59" s="12"/>
      <c r="F59" s="12"/>
      <c r="G59" s="12"/>
      <c r="H59" s="12"/>
      <c r="I59" s="12"/>
      <c r="J59" s="12"/>
      <c r="K59" s="9">
        <f t="shared" si="3"/>
        <v>0</v>
      </c>
      <c r="L59" s="10">
        <f>SUM(feb!F59+mrt!K59+apr!L59+mei!M59+jun!K59+jul!K59+K59)</f>
        <v>19</v>
      </c>
      <c r="M59" s="18">
        <f t="shared" si="2"/>
        <v>0</v>
      </c>
      <c r="N59" s="22">
        <f>SUM(feb!H59+mrt!M59+apr!N59+mei!O59+jun!M59+jul!M59+M59)</f>
        <v>1927</v>
      </c>
    </row>
    <row r="60" spans="1:14" ht="12.75">
      <c r="A60" s="14" t="s">
        <v>78</v>
      </c>
      <c r="B60" s="12"/>
      <c r="C60" s="12"/>
      <c r="D60" s="12"/>
      <c r="E60" s="12"/>
      <c r="F60" s="12"/>
      <c r="G60" s="12"/>
      <c r="H60" s="12"/>
      <c r="I60" s="12"/>
      <c r="J60" s="12"/>
      <c r="K60" s="9">
        <f t="shared" si="3"/>
        <v>0</v>
      </c>
      <c r="L60" s="10">
        <f>SUM(feb!F60+mrt!K60+apr!L60+mei!M60+jun!K60+jul!K60+K60)</f>
        <v>19</v>
      </c>
      <c r="M60" s="18">
        <f t="shared" si="2"/>
        <v>0</v>
      </c>
      <c r="N60" s="22">
        <f>SUM(feb!H60+mrt!M60+apr!N60+mei!O60+jun!M60+jul!M60+M60)</f>
        <v>1993</v>
      </c>
    </row>
    <row r="61" spans="1:14" ht="12.75">
      <c r="A61" s="14" t="s">
        <v>98</v>
      </c>
      <c r="B61" s="12"/>
      <c r="C61" s="12"/>
      <c r="D61" s="12"/>
      <c r="E61" s="12"/>
      <c r="F61" s="12"/>
      <c r="G61" s="12"/>
      <c r="H61" s="12"/>
      <c r="I61" s="12"/>
      <c r="J61" s="12"/>
      <c r="K61" s="9">
        <f t="shared" si="3"/>
        <v>0</v>
      </c>
      <c r="L61" s="10">
        <f>SUM(feb!F61+mrt!K61+apr!L61+mei!M61+jun!K61+jul!K61+K61)</f>
        <v>0</v>
      </c>
      <c r="M61" s="18">
        <f t="shared" si="2"/>
        <v>0</v>
      </c>
      <c r="N61" s="22">
        <f>SUM(feb!H61+mrt!M61+apr!N61+mei!O61+jun!M61+jul!M61+M61)</f>
        <v>0</v>
      </c>
    </row>
    <row r="62" spans="1:14" ht="12.75">
      <c r="A62" s="14" t="s">
        <v>16</v>
      </c>
      <c r="B62" s="12"/>
      <c r="C62" s="12"/>
      <c r="D62" s="12"/>
      <c r="E62" s="12"/>
      <c r="F62" s="12"/>
      <c r="G62" s="12"/>
      <c r="H62" s="12">
        <v>56</v>
      </c>
      <c r="I62" s="12"/>
      <c r="J62" s="12"/>
      <c r="K62" s="9">
        <f t="shared" si="3"/>
        <v>1</v>
      </c>
      <c r="L62" s="10">
        <f>SUM(feb!F62+mrt!K62+apr!L62+mei!M62+jun!K62+jul!K62+K62)</f>
        <v>7</v>
      </c>
      <c r="M62" s="18">
        <f t="shared" si="2"/>
        <v>56</v>
      </c>
      <c r="N62" s="22">
        <f>SUM(feb!H62+mrt!M62+apr!N62+mei!O62+jun!M62+jul!M62+M62)</f>
        <v>360</v>
      </c>
    </row>
    <row r="63" spans="1:14" ht="12.75">
      <c r="A63" s="14" t="s">
        <v>125</v>
      </c>
      <c r="B63" s="12">
        <v>80</v>
      </c>
      <c r="C63" s="12">
        <v>70</v>
      </c>
      <c r="D63" s="12">
        <v>117</v>
      </c>
      <c r="E63" s="12">
        <v>70</v>
      </c>
      <c r="F63" s="12"/>
      <c r="G63" s="12">
        <v>105</v>
      </c>
      <c r="H63" s="12">
        <v>77</v>
      </c>
      <c r="I63" s="12">
        <v>94</v>
      </c>
      <c r="J63" s="12"/>
      <c r="K63" s="9">
        <v>4</v>
      </c>
      <c r="L63" s="10">
        <f>SUM(feb!F63+mrt!K63+apr!L63+mei!M63+jun!K63+jul!K63+K63)</f>
        <v>26</v>
      </c>
      <c r="M63" s="18">
        <f t="shared" si="2"/>
        <v>613</v>
      </c>
      <c r="N63" s="22">
        <f>SUM(feb!H63+mrt!M63+apr!N63+mei!O63+jun!M63+jul!M63+M63)</f>
        <v>3114</v>
      </c>
    </row>
    <row r="64" spans="1:14" ht="12.75">
      <c r="A64" s="14" t="s">
        <v>17</v>
      </c>
      <c r="B64" s="12">
        <v>135</v>
      </c>
      <c r="C64" s="12">
        <v>94</v>
      </c>
      <c r="D64" s="12"/>
      <c r="E64" s="12">
        <v>83</v>
      </c>
      <c r="F64" s="12"/>
      <c r="G64" s="12">
        <v>130</v>
      </c>
      <c r="H64" s="12">
        <v>88</v>
      </c>
      <c r="I64" s="12"/>
      <c r="J64" s="12"/>
      <c r="K64" s="9">
        <v>4</v>
      </c>
      <c r="L64" s="10">
        <f>SUM(feb!F64+mrt!K64+apr!L64+mei!M64+jun!K64+jul!K64+K64)</f>
        <v>29</v>
      </c>
      <c r="M64" s="18">
        <f t="shared" si="2"/>
        <v>530</v>
      </c>
      <c r="N64" s="22">
        <f>SUM(feb!H64+mrt!M64+apr!N64+mei!O64+jun!M64+jul!M64+M64)</f>
        <v>3420</v>
      </c>
    </row>
    <row r="65" spans="1:14" ht="12.75">
      <c r="A65" s="14" t="s">
        <v>77</v>
      </c>
      <c r="B65" s="12">
        <v>80</v>
      </c>
      <c r="C65" s="12">
        <v>70</v>
      </c>
      <c r="D65" s="12"/>
      <c r="E65" s="12">
        <v>70</v>
      </c>
      <c r="F65" s="12">
        <v>78</v>
      </c>
      <c r="G65" s="12">
        <v>107</v>
      </c>
      <c r="H65" s="12">
        <v>56</v>
      </c>
      <c r="I65" s="12">
        <v>66</v>
      </c>
      <c r="J65" s="12"/>
      <c r="K65" s="9">
        <v>5</v>
      </c>
      <c r="L65" s="10">
        <f>SUM(feb!F65+mrt!K65+apr!L65+mei!M65+jun!K65+jul!K65+K65)</f>
        <v>28</v>
      </c>
      <c r="M65" s="18">
        <f t="shared" si="2"/>
        <v>527</v>
      </c>
      <c r="N65" s="22">
        <f>SUM(feb!H65+mrt!M65+apr!N65+mei!O65+jun!M65+jul!M65+M65)</f>
        <v>2629</v>
      </c>
    </row>
    <row r="66" spans="1:14" ht="12.75">
      <c r="A66" s="14" t="s">
        <v>18</v>
      </c>
      <c r="B66" s="12"/>
      <c r="C66" s="12"/>
      <c r="D66" s="12"/>
      <c r="E66" s="12">
        <v>54</v>
      </c>
      <c r="F66" s="12"/>
      <c r="G66" s="12"/>
      <c r="H66" s="12">
        <v>56</v>
      </c>
      <c r="I66" s="12"/>
      <c r="J66" s="12"/>
      <c r="K66" s="9">
        <f t="shared" si="3"/>
        <v>2</v>
      </c>
      <c r="L66" s="10">
        <f>SUM(feb!F66+mrt!K66+apr!L66+mei!M66+jun!K66+jul!K66+K66)</f>
        <v>18</v>
      </c>
      <c r="M66" s="18">
        <f t="shared" si="2"/>
        <v>110</v>
      </c>
      <c r="N66" s="22">
        <f>SUM(feb!H66+mrt!M66+apr!N66+mei!O66+jun!M66+jul!M66+M66)</f>
        <v>944</v>
      </c>
    </row>
    <row r="67" spans="1:14" ht="12.75">
      <c r="A67" s="14" t="s">
        <v>19</v>
      </c>
      <c r="B67" s="12"/>
      <c r="C67" s="12"/>
      <c r="D67" s="12"/>
      <c r="E67" s="12"/>
      <c r="F67" s="12"/>
      <c r="G67" s="12"/>
      <c r="H67" s="12"/>
      <c r="I67" s="12"/>
      <c r="J67" s="12"/>
      <c r="K67" s="9">
        <f t="shared" si="3"/>
        <v>0</v>
      </c>
      <c r="L67" s="10">
        <f>SUM(feb!F67+mrt!K67+apr!L67+mei!M67+jun!K67+jul!K67+K67)</f>
        <v>0</v>
      </c>
      <c r="M67" s="18">
        <f t="shared" si="2"/>
        <v>0</v>
      </c>
      <c r="N67" s="22">
        <f>SUM(feb!H67+mrt!M67+apr!N67+mei!O67+jun!M67+jul!M67+M67)</f>
        <v>0</v>
      </c>
    </row>
    <row r="68" spans="1:14" ht="12.75">
      <c r="A68" s="14" t="s">
        <v>71</v>
      </c>
      <c r="B68" s="12"/>
      <c r="C68" s="12">
        <v>70</v>
      </c>
      <c r="D68" s="12"/>
      <c r="E68" s="12">
        <v>70</v>
      </c>
      <c r="F68" s="12">
        <v>78</v>
      </c>
      <c r="G68" s="12"/>
      <c r="H68" s="12"/>
      <c r="I68" s="12"/>
      <c r="J68" s="12"/>
      <c r="K68" s="9">
        <f t="shared" si="3"/>
        <v>3</v>
      </c>
      <c r="L68" s="10">
        <f>SUM(feb!F68+mrt!K68+apr!L68+mei!M68+jun!K68+jul!K68+K68)</f>
        <v>25</v>
      </c>
      <c r="M68" s="18">
        <f t="shared" si="2"/>
        <v>218</v>
      </c>
      <c r="N68" s="22">
        <f>SUM(feb!H68+mrt!M68+apr!N68+mei!O68+jun!M68+jul!M68+M68)</f>
        <v>2208</v>
      </c>
    </row>
    <row r="69" spans="1:14" ht="12.75">
      <c r="A69" s="14" t="s">
        <v>152</v>
      </c>
      <c r="B69" s="12"/>
      <c r="C69" s="12"/>
      <c r="D69" s="12"/>
      <c r="E69" s="12"/>
      <c r="F69" s="12"/>
      <c r="G69" s="12"/>
      <c r="H69" s="12"/>
      <c r="I69" s="12"/>
      <c r="J69" s="12"/>
      <c r="K69" s="9">
        <f>COUNT(C69,E69,F69,H69,J69)</f>
        <v>0</v>
      </c>
      <c r="L69" s="10">
        <f>SUM(feb!F69+mrt!K69+apr!L69+mei!M69+jun!K69+jul!K69+K69)</f>
        <v>3</v>
      </c>
      <c r="M69" s="18">
        <f>SUM(B69:J69)</f>
        <v>0</v>
      </c>
      <c r="N69" s="22">
        <f>SUM(feb!H69+mrt!M69+apr!N69+mei!O69+jun!M69+jul!M69+M69)</f>
        <v>161</v>
      </c>
    </row>
    <row r="70" spans="1:14" ht="12.75">
      <c r="A70" s="14" t="s">
        <v>34</v>
      </c>
      <c r="B70" s="12"/>
      <c r="C70" s="12"/>
      <c r="D70" s="12"/>
      <c r="E70" s="12"/>
      <c r="F70" s="12"/>
      <c r="G70" s="12"/>
      <c r="H70" s="12"/>
      <c r="I70" s="12"/>
      <c r="J70" s="12"/>
      <c r="K70" s="9">
        <f t="shared" si="3"/>
        <v>0</v>
      </c>
      <c r="L70" s="10">
        <f>SUM(feb!F70+mrt!K70+apr!L70+mei!M70+jun!K70+jul!K70+K70)</f>
        <v>6</v>
      </c>
      <c r="M70" s="18">
        <f t="shared" si="2"/>
        <v>0</v>
      </c>
      <c r="N70" s="22">
        <f>SUM(feb!H70+mrt!M70+apr!N70+mei!O70+jun!M70+jul!M70+M70)</f>
        <v>627</v>
      </c>
    </row>
    <row r="71" spans="1:14" ht="12.75">
      <c r="A71" s="14" t="s">
        <v>151</v>
      </c>
      <c r="B71" s="12"/>
      <c r="C71" s="12"/>
      <c r="D71" s="12"/>
      <c r="E71" s="12"/>
      <c r="F71" s="12"/>
      <c r="G71" s="12"/>
      <c r="H71" s="12"/>
      <c r="I71" s="12"/>
      <c r="J71" s="12"/>
      <c r="K71" s="9">
        <f t="shared" si="3"/>
        <v>0</v>
      </c>
      <c r="L71" s="10">
        <f>SUM(feb!F71+mrt!K71+apr!L71+mei!M71+jun!K71+jul!K71+K71)</f>
        <v>3</v>
      </c>
      <c r="M71" s="18">
        <f t="shared" si="2"/>
        <v>0</v>
      </c>
      <c r="N71" s="22">
        <f>SUM(feb!H71+mrt!M71+apr!N71+mei!O71+jun!M71+jul!M71+M71)</f>
        <v>200</v>
      </c>
    </row>
    <row r="72" spans="1:14" ht="12.75">
      <c r="A72" s="14" t="s">
        <v>147</v>
      </c>
      <c r="B72" s="12"/>
      <c r="C72" s="12"/>
      <c r="D72" s="12"/>
      <c r="E72" s="12">
        <v>70</v>
      </c>
      <c r="F72" s="12">
        <v>78</v>
      </c>
      <c r="G72" s="12"/>
      <c r="H72" s="12">
        <v>77</v>
      </c>
      <c r="I72" s="12"/>
      <c r="J72" s="12"/>
      <c r="K72" s="9">
        <f t="shared" si="3"/>
        <v>3</v>
      </c>
      <c r="L72" s="10">
        <f>SUM(feb!F72+mrt!K72+apr!L72+mei!M72+jun!K72+jul!K72+K72)</f>
        <v>9</v>
      </c>
      <c r="M72" s="18">
        <f t="shared" si="2"/>
        <v>225</v>
      </c>
      <c r="N72" s="22">
        <f>SUM(feb!H72+mrt!M72+apr!N72+mei!O72+jun!M72+jul!M72+M72)</f>
        <v>663</v>
      </c>
    </row>
    <row r="73" spans="1:14" ht="12.75">
      <c r="A73" s="14" t="s">
        <v>108</v>
      </c>
      <c r="B73" s="12"/>
      <c r="C73" s="12"/>
      <c r="D73" s="12"/>
      <c r="E73" s="12"/>
      <c r="F73" s="12"/>
      <c r="G73" s="12"/>
      <c r="H73" s="12"/>
      <c r="I73" s="12"/>
      <c r="J73" s="12"/>
      <c r="K73" s="9">
        <f t="shared" si="3"/>
        <v>0</v>
      </c>
      <c r="L73" s="10">
        <f>SUM(feb!F73+mrt!K73+apr!L73+mei!M73+jun!K73+jul!K73+K73)</f>
        <v>0</v>
      </c>
      <c r="M73" s="18">
        <f t="shared" si="2"/>
        <v>0</v>
      </c>
      <c r="N73" s="22">
        <f>SUM(feb!H73+mrt!M73+apr!N73+mei!O73+jun!M73+jul!M73+M73)</f>
        <v>0</v>
      </c>
    </row>
    <row r="74" spans="1:14" ht="12.75">
      <c r="A74" s="14" t="s">
        <v>109</v>
      </c>
      <c r="B74" s="12"/>
      <c r="C74" s="12"/>
      <c r="D74" s="12"/>
      <c r="E74" s="12"/>
      <c r="F74" s="12">
        <v>78</v>
      </c>
      <c r="G74" s="12"/>
      <c r="H74" s="12">
        <v>77</v>
      </c>
      <c r="I74" s="12">
        <v>94</v>
      </c>
      <c r="J74" s="12"/>
      <c r="K74" s="9">
        <v>3</v>
      </c>
      <c r="L74" s="10">
        <f>SUM(feb!F74+mrt!K74+apr!L74+mei!M74+jun!K74+jul!K74+K74)</f>
        <v>23</v>
      </c>
      <c r="M74" s="18">
        <f t="shared" si="2"/>
        <v>249</v>
      </c>
      <c r="N74" s="22">
        <f>SUM(feb!H74+mrt!M74+apr!N74+mei!O74+jun!M74+jul!M74+M74)</f>
        <v>2000</v>
      </c>
    </row>
    <row r="75" spans="1:14" ht="12.75">
      <c r="A75" s="14" t="s">
        <v>141</v>
      </c>
      <c r="B75" s="12"/>
      <c r="C75" s="12"/>
      <c r="D75" s="12"/>
      <c r="E75" s="12"/>
      <c r="F75" s="12"/>
      <c r="G75" s="12"/>
      <c r="H75" s="12"/>
      <c r="I75" s="12"/>
      <c r="J75" s="12"/>
      <c r="K75" s="9">
        <f t="shared" si="3"/>
        <v>0</v>
      </c>
      <c r="L75" s="10">
        <f>SUM(feb!F75+mrt!K75+apr!L75+mei!M75+jun!K75+jul!K75+K75)</f>
        <v>0</v>
      </c>
      <c r="M75" s="18">
        <f t="shared" si="2"/>
        <v>0</v>
      </c>
      <c r="N75" s="22">
        <f>SUM(feb!H75+mrt!M75+apr!N75+mei!O75+jun!M75+jul!M75+M75)</f>
        <v>0</v>
      </c>
    </row>
    <row r="76" spans="1:14" ht="12.75">
      <c r="A76" s="14" t="s">
        <v>83</v>
      </c>
      <c r="B76" s="12"/>
      <c r="C76" s="12"/>
      <c r="D76" s="12">
        <v>117</v>
      </c>
      <c r="E76" s="12"/>
      <c r="F76" s="12"/>
      <c r="G76" s="12">
        <v>105</v>
      </c>
      <c r="H76" s="12"/>
      <c r="I76" s="12"/>
      <c r="J76" s="12"/>
      <c r="K76" s="9">
        <v>1</v>
      </c>
      <c r="L76" s="10">
        <f>SUM(feb!F76+mrt!K76+apr!L76+mei!M76+jun!K76+jul!K76+K76)</f>
        <v>14</v>
      </c>
      <c r="M76" s="18">
        <f t="shared" si="2"/>
        <v>222</v>
      </c>
      <c r="N76" s="22">
        <f>SUM(feb!H76+mrt!M76+apr!N76+mei!O76+jun!M76+jul!M76+M76)</f>
        <v>1856</v>
      </c>
    </row>
    <row r="77" spans="1:14" ht="12.75">
      <c r="A77" s="14" t="s">
        <v>74</v>
      </c>
      <c r="B77" s="12"/>
      <c r="C77" s="12"/>
      <c r="D77" s="12"/>
      <c r="E77" s="12"/>
      <c r="F77" s="12"/>
      <c r="G77" s="12"/>
      <c r="H77" s="12"/>
      <c r="I77" s="12"/>
      <c r="J77" s="12"/>
      <c r="K77" s="9">
        <f t="shared" si="3"/>
        <v>0</v>
      </c>
      <c r="L77" s="10">
        <f>SUM(feb!F77+mrt!K77+apr!L77+mei!M77+jun!K77+jul!K77+K77)</f>
        <v>19</v>
      </c>
      <c r="M77" s="18">
        <f t="shared" si="2"/>
        <v>0</v>
      </c>
      <c r="N77" s="22">
        <f>SUM(feb!H77+mrt!M77+apr!N77+mei!O77+jun!M77+jul!M77+M77)</f>
        <v>2190</v>
      </c>
    </row>
    <row r="78" spans="1:14" ht="12.75">
      <c r="A78" s="14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9">
        <f t="shared" si="3"/>
        <v>0</v>
      </c>
      <c r="L78" s="10">
        <f>SUM(feb!F78+mrt!K78+apr!L78+mei!M78+jun!K78+jul!K78+K78)</f>
        <v>0</v>
      </c>
      <c r="M78" s="18">
        <f t="shared" si="2"/>
        <v>0</v>
      </c>
      <c r="N78" s="22">
        <f>SUM(feb!H78+mrt!M78+apr!N78+mei!O78+jun!M78+jul!M78+M78)</f>
        <v>0</v>
      </c>
    </row>
    <row r="79" spans="1:14" ht="12.75">
      <c r="A79" s="14" t="s">
        <v>110</v>
      </c>
      <c r="B79" s="12"/>
      <c r="C79" s="12"/>
      <c r="D79" s="12">
        <v>117</v>
      </c>
      <c r="E79" s="12"/>
      <c r="F79" s="12"/>
      <c r="G79" s="12"/>
      <c r="H79" s="12"/>
      <c r="I79" s="12">
        <v>94</v>
      </c>
      <c r="J79" s="12"/>
      <c r="K79" s="9">
        <v>1</v>
      </c>
      <c r="L79" s="10">
        <f>SUM(feb!F79+mrt!K79+apr!L79+mei!M79+jun!K79+jul!K79+K79)</f>
        <v>10</v>
      </c>
      <c r="M79" s="18">
        <f t="shared" si="2"/>
        <v>211</v>
      </c>
      <c r="N79" s="22">
        <f>SUM(feb!H79+mrt!M79+apr!N79+mei!O79+jun!M79+jul!M79+M79)</f>
        <v>1518</v>
      </c>
    </row>
    <row r="80" spans="1:14" ht="12.75">
      <c r="A80" s="14" t="s">
        <v>20</v>
      </c>
      <c r="B80" s="12"/>
      <c r="C80" s="12">
        <v>57</v>
      </c>
      <c r="D80" s="12"/>
      <c r="E80" s="12">
        <v>54</v>
      </c>
      <c r="F80" s="12">
        <v>54</v>
      </c>
      <c r="G80" s="12"/>
      <c r="H80" s="12"/>
      <c r="I80" s="12"/>
      <c r="J80" s="12"/>
      <c r="K80" s="9">
        <f t="shared" si="3"/>
        <v>3</v>
      </c>
      <c r="L80" s="10">
        <f>SUM(feb!F80+mrt!K80+apr!L80+mei!M80+jun!K80+jul!K80+K80)</f>
        <v>20</v>
      </c>
      <c r="M80" s="18">
        <f t="shared" si="2"/>
        <v>165</v>
      </c>
      <c r="N80" s="22">
        <f>SUM(feb!H80+mrt!M80+apr!N80+mei!O80+jun!M80+jul!M80+M80)</f>
        <v>1011</v>
      </c>
    </row>
    <row r="81" spans="1:14" ht="12.75">
      <c r="A81" s="14" t="s">
        <v>21</v>
      </c>
      <c r="B81" s="12"/>
      <c r="C81" s="12"/>
      <c r="D81" s="12"/>
      <c r="E81" s="12"/>
      <c r="F81" s="12"/>
      <c r="G81" s="12"/>
      <c r="H81" s="12"/>
      <c r="I81" s="12"/>
      <c r="J81" s="12"/>
      <c r="K81" s="9">
        <f>COUNT(C81,E81,F81,H81,J81)</f>
        <v>0</v>
      </c>
      <c r="L81" s="10">
        <f>SUM(feb!F81+mrt!K81+apr!L81+mei!M81+jun!K81+jul!K81+K81)</f>
        <v>18</v>
      </c>
      <c r="M81" s="18">
        <f>SUM(B81:J81)</f>
        <v>0</v>
      </c>
      <c r="N81" s="22">
        <f>SUM(feb!H81+mrt!M81+apr!N81+mei!O81+jun!M81+jul!M81+M81)</f>
        <v>1877</v>
      </c>
    </row>
    <row r="82" spans="1:14" ht="12.75">
      <c r="A82" s="14" t="s">
        <v>72</v>
      </c>
      <c r="B82" s="12"/>
      <c r="C82" s="12">
        <v>57</v>
      </c>
      <c r="D82" s="12"/>
      <c r="E82" s="12"/>
      <c r="F82" s="12"/>
      <c r="G82" s="12"/>
      <c r="H82" s="12"/>
      <c r="I82" s="12"/>
      <c r="J82" s="12">
        <v>52</v>
      </c>
      <c r="K82" s="9">
        <f aca="true" t="shared" si="4" ref="K82:K121">COUNT(C82,E82,F82,H82,J82)</f>
        <v>2</v>
      </c>
      <c r="L82" s="10">
        <f>SUM(feb!F82+mrt!K82+apr!L82+mei!M82+jun!K82+jul!K82+K82)</f>
        <v>14</v>
      </c>
      <c r="M82" s="18">
        <f aca="true" t="shared" si="5" ref="M82:M123">SUM(B82:J82)</f>
        <v>109</v>
      </c>
      <c r="N82" s="22">
        <f>SUM(feb!H82+mrt!M82+apr!N82+mei!O82+jun!M82+jul!M82+M82)</f>
        <v>716</v>
      </c>
    </row>
    <row r="83" spans="1:14" ht="12.75">
      <c r="A83" s="14" t="s">
        <v>93</v>
      </c>
      <c r="B83" s="12"/>
      <c r="C83" s="12">
        <v>57</v>
      </c>
      <c r="D83" s="12"/>
      <c r="E83" s="12"/>
      <c r="F83" s="12">
        <v>54</v>
      </c>
      <c r="G83" s="12"/>
      <c r="H83" s="12"/>
      <c r="I83" s="12"/>
      <c r="J83" s="12"/>
      <c r="K83" s="9">
        <f t="shared" si="4"/>
        <v>2</v>
      </c>
      <c r="L83" s="10">
        <f>SUM(feb!F83+mrt!K83+apr!L83+mei!M83+jun!K83+jul!K83+K83)</f>
        <v>11</v>
      </c>
      <c r="M83" s="18">
        <f t="shared" si="5"/>
        <v>111</v>
      </c>
      <c r="N83" s="22">
        <f>SUM(feb!H83+mrt!M83+apr!N83+mei!O83+jun!M83+jul!M83+M83)</f>
        <v>578</v>
      </c>
    </row>
    <row r="84" spans="1:14" ht="12.75">
      <c r="A84" s="14" t="s">
        <v>113</v>
      </c>
      <c r="B84" s="12"/>
      <c r="C84" s="12"/>
      <c r="D84" s="12"/>
      <c r="E84" s="12"/>
      <c r="F84" s="12"/>
      <c r="G84" s="12"/>
      <c r="H84" s="12"/>
      <c r="I84" s="12"/>
      <c r="J84" s="12"/>
      <c r="K84" s="9">
        <f t="shared" si="4"/>
        <v>0</v>
      </c>
      <c r="L84" s="10">
        <f>SUM(feb!F84+mrt!K84+apr!L84+mei!M84+jun!K84+jul!K84+K84)</f>
        <v>2</v>
      </c>
      <c r="M84" s="18">
        <f t="shared" si="5"/>
        <v>0</v>
      </c>
      <c r="N84" s="22">
        <f>SUM(feb!H84+mrt!M84+apr!N84+mei!O84+jun!M84+jul!M84+M84)</f>
        <v>184</v>
      </c>
    </row>
    <row r="85" spans="1:14" ht="12.75">
      <c r="A85" s="14" t="s">
        <v>22</v>
      </c>
      <c r="B85" s="12">
        <v>80</v>
      </c>
      <c r="C85" s="12">
        <v>70</v>
      </c>
      <c r="D85" s="12">
        <v>117</v>
      </c>
      <c r="E85" s="12"/>
      <c r="F85" s="12">
        <v>78</v>
      </c>
      <c r="G85" s="12"/>
      <c r="H85" s="12">
        <v>56</v>
      </c>
      <c r="I85" s="12"/>
      <c r="J85" s="12"/>
      <c r="K85" s="9">
        <v>4</v>
      </c>
      <c r="L85" s="10">
        <f>SUM(feb!F85+mrt!K85+apr!L85+mei!M85+jun!K85+jul!K85+K85)</f>
        <v>20</v>
      </c>
      <c r="M85" s="18">
        <f t="shared" si="5"/>
        <v>401</v>
      </c>
      <c r="N85" s="22">
        <f>SUM(feb!H85+mrt!M85+apr!N85+mei!O85+jun!M85+jul!M85+M85)</f>
        <v>1851</v>
      </c>
    </row>
    <row r="86" spans="1:14" ht="12.75">
      <c r="A86" s="14" t="s">
        <v>61</v>
      </c>
      <c r="B86" s="12"/>
      <c r="C86" s="12"/>
      <c r="D86" s="12"/>
      <c r="E86" s="12"/>
      <c r="F86" s="12"/>
      <c r="G86" s="12"/>
      <c r="H86" s="12"/>
      <c r="I86" s="12"/>
      <c r="J86" s="12"/>
      <c r="K86" s="9">
        <f t="shared" si="4"/>
        <v>0</v>
      </c>
      <c r="L86" s="10">
        <f>SUM(feb!F86+mrt!K86+apr!L86+mei!M86+jun!K86+jul!K86+K86)</f>
        <v>1</v>
      </c>
      <c r="M86" s="18">
        <f t="shared" si="5"/>
        <v>0</v>
      </c>
      <c r="N86" s="22">
        <f>SUM(feb!H86+mrt!M86+apr!N86+mei!O86+jun!M86+jul!M86+M86)</f>
        <v>265</v>
      </c>
    </row>
    <row r="87" spans="1:14" ht="12.75">
      <c r="A87" s="14" t="s">
        <v>66</v>
      </c>
      <c r="B87" s="12">
        <v>147</v>
      </c>
      <c r="C87" s="12">
        <v>94</v>
      </c>
      <c r="D87" s="12">
        <v>167</v>
      </c>
      <c r="E87" s="12">
        <v>83</v>
      </c>
      <c r="F87" s="12">
        <v>89</v>
      </c>
      <c r="G87" s="12">
        <v>199</v>
      </c>
      <c r="H87" s="12">
        <v>88</v>
      </c>
      <c r="I87" s="12">
        <v>170</v>
      </c>
      <c r="J87" s="12">
        <v>92</v>
      </c>
      <c r="K87" s="9">
        <f t="shared" si="4"/>
        <v>5</v>
      </c>
      <c r="L87" s="10">
        <f>SUM(feb!F87+mrt!K87+apr!L87+mei!M87+jun!K87+jul!K87+K87)</f>
        <v>33</v>
      </c>
      <c r="M87" s="18">
        <f t="shared" si="5"/>
        <v>1129</v>
      </c>
      <c r="N87" s="22">
        <f>SUM(feb!H87+mrt!M87+apr!N87+mei!O87+jun!M87+jul!M87+M87)</f>
        <v>5543</v>
      </c>
    </row>
    <row r="88" spans="1:14" ht="12.75">
      <c r="A88" s="14" t="s">
        <v>153</v>
      </c>
      <c r="B88" s="12"/>
      <c r="C88" s="12"/>
      <c r="D88" s="12"/>
      <c r="E88" s="12">
        <v>54</v>
      </c>
      <c r="F88" s="12">
        <v>54</v>
      </c>
      <c r="G88" s="12"/>
      <c r="H88" s="12">
        <v>56</v>
      </c>
      <c r="I88" s="12"/>
      <c r="J88" s="12">
        <v>52</v>
      </c>
      <c r="K88" s="9">
        <f>COUNT(C88,E88,F88,H88,J88)</f>
        <v>4</v>
      </c>
      <c r="L88" s="10">
        <f>SUM(feb!F88+mrt!K88+apr!L88+mei!M88+jun!K88+jul!K88+K88)</f>
        <v>15</v>
      </c>
      <c r="M88" s="18">
        <f>SUM(B88:J88)</f>
        <v>216</v>
      </c>
      <c r="N88" s="22">
        <f>SUM(feb!H88+mrt!M88+apr!N88+mei!O88+jun!M88+jul!M88+M88)</f>
        <v>789</v>
      </c>
    </row>
    <row r="89" spans="1:14" ht="12.75">
      <c r="A89" s="14" t="s">
        <v>23</v>
      </c>
      <c r="B89" s="12"/>
      <c r="C89" s="12"/>
      <c r="D89" s="12"/>
      <c r="E89" s="12"/>
      <c r="F89" s="12"/>
      <c r="G89" s="12"/>
      <c r="H89" s="12"/>
      <c r="I89" s="12"/>
      <c r="J89" s="12"/>
      <c r="K89" s="9">
        <f t="shared" si="4"/>
        <v>0</v>
      </c>
      <c r="L89" s="10">
        <f>SUM(feb!F89+mrt!K89+apr!L89+mei!M89+jun!K89+jul!K89+K89)</f>
        <v>28</v>
      </c>
      <c r="M89" s="18">
        <f t="shared" si="5"/>
        <v>0</v>
      </c>
      <c r="N89" s="22">
        <f>SUM(feb!H89+mrt!M89+apr!N89+mei!O89+jun!M89+jul!M89+M89)</f>
        <v>4364</v>
      </c>
    </row>
    <row r="90" spans="1:14" ht="12.75">
      <c r="A90" s="14" t="s">
        <v>65</v>
      </c>
      <c r="B90" s="12"/>
      <c r="C90" s="12"/>
      <c r="D90" s="12">
        <v>87</v>
      </c>
      <c r="E90" s="12">
        <v>70</v>
      </c>
      <c r="F90" s="12">
        <v>78</v>
      </c>
      <c r="G90" s="12">
        <v>107</v>
      </c>
      <c r="H90" s="12">
        <v>77</v>
      </c>
      <c r="I90" s="12"/>
      <c r="J90" s="12"/>
      <c r="K90" s="9">
        <v>4</v>
      </c>
      <c r="L90" s="10">
        <f>SUM(feb!F90+mrt!K90+apr!L90+mei!M90+jun!K90+jul!K90+K90)</f>
        <v>23</v>
      </c>
      <c r="M90" s="18">
        <f t="shared" si="5"/>
        <v>419</v>
      </c>
      <c r="N90" s="22">
        <f>SUM(feb!H90+mrt!M90+apr!N90+mei!O90+jun!M90+jul!M90+M90)</f>
        <v>2275</v>
      </c>
    </row>
    <row r="91" spans="1:14" ht="12.75">
      <c r="A91" s="14" t="s">
        <v>24</v>
      </c>
      <c r="B91" s="12"/>
      <c r="C91" s="12"/>
      <c r="D91" s="12"/>
      <c r="E91" s="12"/>
      <c r="F91" s="12"/>
      <c r="G91" s="12"/>
      <c r="H91" s="12"/>
      <c r="I91" s="12"/>
      <c r="J91" s="12"/>
      <c r="K91" s="9">
        <f t="shared" si="4"/>
        <v>0</v>
      </c>
      <c r="L91" s="10">
        <f>SUM(feb!F91+mrt!K91+apr!L91+mei!M91+jun!K91+jul!K91+K91)</f>
        <v>1</v>
      </c>
      <c r="M91" s="18">
        <f t="shared" si="5"/>
        <v>0</v>
      </c>
      <c r="N91" s="22">
        <f>SUM(feb!H91+mrt!M91+apr!N91+mei!O91+jun!M91+jul!M91+M91)</f>
        <v>70</v>
      </c>
    </row>
    <row r="92" spans="1:14" ht="12.75">
      <c r="A92" s="14" t="s">
        <v>80</v>
      </c>
      <c r="B92" s="12">
        <v>135</v>
      </c>
      <c r="C92" s="12">
        <v>94</v>
      </c>
      <c r="D92" s="12">
        <v>167</v>
      </c>
      <c r="E92" s="12">
        <v>83</v>
      </c>
      <c r="F92" s="12">
        <v>89</v>
      </c>
      <c r="G92" s="12"/>
      <c r="H92" s="12">
        <v>88</v>
      </c>
      <c r="I92" s="12">
        <v>155</v>
      </c>
      <c r="J92" s="12"/>
      <c r="K92" s="9">
        <v>5</v>
      </c>
      <c r="L92" s="10">
        <f>SUM(feb!F92+mrt!K92+apr!L92+mei!M92+jun!K92+jul!K92+K92)</f>
        <v>20</v>
      </c>
      <c r="M92" s="18">
        <f t="shared" si="5"/>
        <v>811</v>
      </c>
      <c r="N92" s="22">
        <f>SUM(feb!H92+mrt!M92+apr!N92+mei!O92+jun!M92+jul!M92+M92)</f>
        <v>3316</v>
      </c>
    </row>
    <row r="93" spans="1:14" ht="12.75">
      <c r="A93" s="14" t="s">
        <v>81</v>
      </c>
      <c r="B93" s="12"/>
      <c r="C93" s="12"/>
      <c r="D93" s="12"/>
      <c r="E93" s="12"/>
      <c r="F93" s="12">
        <v>78</v>
      </c>
      <c r="G93" s="12"/>
      <c r="H93" s="12"/>
      <c r="I93" s="12"/>
      <c r="J93" s="12"/>
      <c r="K93" s="9">
        <f t="shared" si="4"/>
        <v>1</v>
      </c>
      <c r="L93" s="10">
        <f>SUM(feb!F93+mrt!K93+apr!L93+mei!M93+jun!K93+jul!K93+K93)</f>
        <v>7</v>
      </c>
      <c r="M93" s="18">
        <f t="shared" si="5"/>
        <v>78</v>
      </c>
      <c r="N93" s="22">
        <f>SUM(feb!H93+mrt!M93+apr!N93+mei!O93+jun!M93+jul!M93+M93)</f>
        <v>546</v>
      </c>
    </row>
    <row r="94" spans="1:14" ht="12.75">
      <c r="A94" s="14" t="s">
        <v>25</v>
      </c>
      <c r="B94" s="12"/>
      <c r="C94" s="12"/>
      <c r="D94" s="12"/>
      <c r="E94" s="12"/>
      <c r="F94" s="12"/>
      <c r="G94" s="12"/>
      <c r="H94" s="12"/>
      <c r="I94" s="12"/>
      <c r="J94" s="12"/>
      <c r="K94" s="9">
        <f t="shared" si="4"/>
        <v>0</v>
      </c>
      <c r="L94" s="10">
        <f>SUM(feb!F94+mrt!K94+apr!L94+mei!M94+jun!K94+jul!K94+K94)</f>
        <v>3</v>
      </c>
      <c r="M94" s="18">
        <f t="shared" si="5"/>
        <v>0</v>
      </c>
      <c r="N94" s="22">
        <f>SUM(feb!H94+mrt!M94+apr!N94+mei!O94+jun!M94+jul!M94+M94)</f>
        <v>156</v>
      </c>
    </row>
    <row r="95" spans="1:14" ht="12.75">
      <c r="A95" s="14" t="s">
        <v>138</v>
      </c>
      <c r="B95" s="12"/>
      <c r="C95" s="12"/>
      <c r="D95" s="12"/>
      <c r="E95" s="12"/>
      <c r="F95" s="12">
        <v>89</v>
      </c>
      <c r="G95" s="12"/>
      <c r="H95" s="12"/>
      <c r="I95" s="12"/>
      <c r="J95" s="12"/>
      <c r="K95" s="9">
        <f t="shared" si="4"/>
        <v>1</v>
      </c>
      <c r="L95" s="10">
        <f>SUM(feb!F95+mrt!K95+apr!L95+mei!M95+jun!K95+jul!K95+K95)</f>
        <v>2</v>
      </c>
      <c r="M95" s="18">
        <f t="shared" si="5"/>
        <v>89</v>
      </c>
      <c r="N95" s="22">
        <f>SUM(feb!H95+mrt!M95+apr!N95+mei!O95+jun!M95+jul!M95+M95)</f>
        <v>159</v>
      </c>
    </row>
    <row r="96" spans="1:14" ht="12.75">
      <c r="A96" s="14" t="s">
        <v>26</v>
      </c>
      <c r="B96" s="12"/>
      <c r="C96" s="12"/>
      <c r="D96" s="12"/>
      <c r="E96" s="12"/>
      <c r="F96" s="12"/>
      <c r="G96" s="12"/>
      <c r="H96" s="12"/>
      <c r="I96" s="12"/>
      <c r="J96" s="12"/>
      <c r="K96" s="9">
        <f t="shared" si="4"/>
        <v>0</v>
      </c>
      <c r="L96" s="10">
        <f>SUM(feb!F96+mrt!K96+apr!L96+mei!M96+jun!K96+jul!K96+K96)</f>
        <v>0</v>
      </c>
      <c r="M96" s="18">
        <f t="shared" si="5"/>
        <v>0</v>
      </c>
      <c r="N96" s="22">
        <f>SUM(feb!H96+mrt!M96+apr!N96+mei!O96+jun!M96+jul!M96+M96)</f>
        <v>0</v>
      </c>
    </row>
    <row r="97" spans="1:14" ht="12.75">
      <c r="A97" s="14" t="s">
        <v>27</v>
      </c>
      <c r="B97" s="12"/>
      <c r="C97" s="12"/>
      <c r="D97" s="12"/>
      <c r="E97" s="12"/>
      <c r="F97" s="12"/>
      <c r="G97" s="12"/>
      <c r="H97" s="12"/>
      <c r="I97" s="12"/>
      <c r="J97" s="12"/>
      <c r="K97" s="9">
        <f t="shared" si="4"/>
        <v>0</v>
      </c>
      <c r="L97" s="10">
        <f>SUM(feb!F97+mrt!K97+apr!L97+mei!M97+jun!K97+jul!K97+K97)</f>
        <v>20</v>
      </c>
      <c r="M97" s="18">
        <f t="shared" si="5"/>
        <v>0</v>
      </c>
      <c r="N97" s="22">
        <f>SUM(feb!H97+mrt!M97+apr!N97+mei!O97+jun!M97+jul!M97+M97)</f>
        <v>2763</v>
      </c>
    </row>
    <row r="98" spans="1:14" ht="12.75">
      <c r="A98" s="14" t="s">
        <v>28</v>
      </c>
      <c r="B98" s="12">
        <v>135</v>
      </c>
      <c r="C98" s="12"/>
      <c r="D98" s="12"/>
      <c r="E98" s="12">
        <v>83</v>
      </c>
      <c r="F98" s="12"/>
      <c r="G98" s="12"/>
      <c r="H98" s="12"/>
      <c r="I98" s="12"/>
      <c r="J98" s="12">
        <v>92</v>
      </c>
      <c r="K98" s="9">
        <v>3</v>
      </c>
      <c r="L98" s="10">
        <f>SUM(feb!F98+mrt!K98+apr!L98+mei!M98+jun!K98+jul!K98+K98)</f>
        <v>27</v>
      </c>
      <c r="M98" s="18">
        <f t="shared" si="5"/>
        <v>310</v>
      </c>
      <c r="N98" s="22">
        <f>SUM(feb!H98+mrt!M98+apr!N98+mei!O98+jun!M98+jul!M98+M98)</f>
        <v>2192</v>
      </c>
    </row>
    <row r="99" spans="1:14" ht="12.75">
      <c r="A99" s="14" t="s">
        <v>116</v>
      </c>
      <c r="B99" s="12"/>
      <c r="C99" s="12"/>
      <c r="D99" s="12"/>
      <c r="E99" s="12"/>
      <c r="F99" s="12"/>
      <c r="G99" s="12"/>
      <c r="H99" s="12"/>
      <c r="I99" s="12"/>
      <c r="J99" s="12"/>
      <c r="K99" s="9">
        <f t="shared" si="4"/>
        <v>0</v>
      </c>
      <c r="L99" s="10">
        <f>SUM(feb!F99+mrt!K99+apr!L99+mei!M99+jun!K99+jul!K99+K99)</f>
        <v>1</v>
      </c>
      <c r="M99" s="18">
        <f t="shared" si="5"/>
        <v>0</v>
      </c>
      <c r="N99" s="22">
        <f>SUM(feb!H99+mrt!M99+apr!N99+mei!O99+jun!M99+jul!M99+M99)</f>
        <v>125</v>
      </c>
    </row>
    <row r="100" spans="1:14" ht="12.75">
      <c r="A100" s="14" t="s">
        <v>139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9">
        <f t="shared" si="4"/>
        <v>0</v>
      </c>
      <c r="L100" s="10">
        <f>SUM(feb!F100+mrt!K100+apr!L100+mei!M100+jun!K100+jul!K100+K100)</f>
        <v>0</v>
      </c>
      <c r="M100" s="18">
        <f t="shared" si="5"/>
        <v>0</v>
      </c>
      <c r="N100" s="22">
        <f>SUM(feb!H100+mrt!M100+apr!N100+mei!O100+jun!M100+jul!M100+M100)</f>
        <v>0</v>
      </c>
    </row>
    <row r="101" spans="1:14" ht="12.75">
      <c r="A101" s="14" t="s">
        <v>85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9">
        <f t="shared" si="4"/>
        <v>0</v>
      </c>
      <c r="L101" s="10">
        <f>SUM(feb!F101+mrt!K101+apr!L101+mei!M101+jun!K101+jul!K101+K101)</f>
        <v>0</v>
      </c>
      <c r="M101" s="18">
        <f t="shared" si="5"/>
        <v>0</v>
      </c>
      <c r="N101" s="22">
        <f>SUM(feb!H101+mrt!M101+apr!N101+mei!O101+jun!M101+jul!M101+M101)</f>
        <v>0</v>
      </c>
    </row>
    <row r="102" spans="1:14" ht="12.75">
      <c r="A102" s="14" t="s">
        <v>29</v>
      </c>
      <c r="B102" s="12">
        <v>100</v>
      </c>
      <c r="C102" s="12">
        <v>94</v>
      </c>
      <c r="D102" s="12">
        <v>133</v>
      </c>
      <c r="E102" s="12">
        <v>70</v>
      </c>
      <c r="F102" s="12">
        <v>89</v>
      </c>
      <c r="G102" s="12">
        <v>105</v>
      </c>
      <c r="H102" s="12">
        <v>77</v>
      </c>
      <c r="I102" s="12">
        <v>94</v>
      </c>
      <c r="J102" s="12"/>
      <c r="K102" s="9">
        <v>5</v>
      </c>
      <c r="L102" s="10">
        <f>SUM(feb!F102+mrt!K102+apr!L102+mei!M102+jun!K102+jul!K102+K102)</f>
        <v>29</v>
      </c>
      <c r="M102" s="18">
        <f t="shared" si="5"/>
        <v>762</v>
      </c>
      <c r="N102" s="22">
        <f>SUM(feb!H102+mrt!M102+apr!N102+mei!O102+jun!M102+jul!M102+M102)</f>
        <v>3613</v>
      </c>
    </row>
    <row r="103" spans="1:14" ht="12.75">
      <c r="A103" s="14" t="s">
        <v>122</v>
      </c>
      <c r="B103" s="12">
        <v>100</v>
      </c>
      <c r="C103" s="12">
        <v>70</v>
      </c>
      <c r="D103" s="12">
        <v>117</v>
      </c>
      <c r="E103" s="12">
        <v>70</v>
      </c>
      <c r="F103" s="12">
        <v>78</v>
      </c>
      <c r="G103" s="12">
        <v>130</v>
      </c>
      <c r="H103" s="12">
        <v>77</v>
      </c>
      <c r="I103" s="12"/>
      <c r="J103" s="12"/>
      <c r="K103" s="9">
        <v>5</v>
      </c>
      <c r="L103" s="10">
        <f>SUM(feb!F103+mrt!K103+apr!L103+mei!M103+jun!K103+jul!K103+K103)</f>
        <v>26</v>
      </c>
      <c r="M103" s="18">
        <f t="shared" si="5"/>
        <v>642</v>
      </c>
      <c r="N103" s="22">
        <f>SUM(feb!H103+mrt!M103+apr!N103+mei!O103+jun!M103+jul!M103+M103)</f>
        <v>2769</v>
      </c>
    </row>
    <row r="104" spans="1:14" ht="12.75">
      <c r="A104" s="14" t="s">
        <v>30</v>
      </c>
      <c r="B104" s="12">
        <v>80</v>
      </c>
      <c r="C104" s="12">
        <v>70</v>
      </c>
      <c r="D104" s="12">
        <v>117</v>
      </c>
      <c r="E104" s="12">
        <v>70</v>
      </c>
      <c r="F104" s="12">
        <v>78</v>
      </c>
      <c r="G104" s="12">
        <v>107</v>
      </c>
      <c r="H104" s="12">
        <v>77</v>
      </c>
      <c r="I104" s="12"/>
      <c r="J104" s="12"/>
      <c r="K104" s="9">
        <v>5</v>
      </c>
      <c r="L104" s="10">
        <f>SUM(feb!F104+mrt!K104+apr!L104+mei!M104+jun!K104+jul!K104+K104)</f>
        <v>32</v>
      </c>
      <c r="M104" s="18">
        <f t="shared" si="5"/>
        <v>599</v>
      </c>
      <c r="N104" s="22">
        <f>SUM(feb!H104+mrt!M104+apr!N104+mei!O104+jun!M104+jul!M104+M104)</f>
        <v>2944</v>
      </c>
    </row>
    <row r="105" spans="1:14" ht="12.75">
      <c r="A105" s="14" t="s">
        <v>99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9">
        <f t="shared" si="4"/>
        <v>0</v>
      </c>
      <c r="L105" s="10">
        <f>SUM(feb!F105+mrt!K105+apr!L105+mei!M105+jun!K105+jul!K105+K105)</f>
        <v>0</v>
      </c>
      <c r="M105" s="18">
        <f t="shared" si="5"/>
        <v>0</v>
      </c>
      <c r="N105" s="22">
        <f>SUM(feb!H105+mrt!M105+apr!N105+mei!O105+jun!M105+jul!M105+M105)</f>
        <v>0</v>
      </c>
    </row>
    <row r="106" spans="1:14" ht="12.75">
      <c r="A106" s="14" t="s">
        <v>37</v>
      </c>
      <c r="B106" s="12"/>
      <c r="C106" s="12"/>
      <c r="D106" s="12"/>
      <c r="E106" s="12"/>
      <c r="F106" s="12">
        <v>78</v>
      </c>
      <c r="G106" s="12">
        <v>107</v>
      </c>
      <c r="H106" s="12"/>
      <c r="I106" s="12">
        <v>94</v>
      </c>
      <c r="J106" s="12"/>
      <c r="K106" s="9">
        <v>2</v>
      </c>
      <c r="L106" s="10">
        <f>SUM(feb!F106+mrt!K106+apr!L106+mei!M106+jun!K106+jul!K106+K106)</f>
        <v>22</v>
      </c>
      <c r="M106" s="18">
        <f t="shared" si="5"/>
        <v>279</v>
      </c>
      <c r="N106" s="22">
        <f>SUM(feb!H106+mrt!M106+apr!N106+mei!O106+jun!M106+jul!M106+M106)</f>
        <v>2244</v>
      </c>
    </row>
    <row r="107" spans="1:14" ht="12.75">
      <c r="A107" s="14" t="s">
        <v>59</v>
      </c>
      <c r="B107" s="12">
        <v>100</v>
      </c>
      <c r="C107" s="12">
        <v>94</v>
      </c>
      <c r="D107" s="12">
        <v>133</v>
      </c>
      <c r="E107" s="12">
        <v>83</v>
      </c>
      <c r="F107" s="12">
        <v>89</v>
      </c>
      <c r="G107" s="12">
        <v>130</v>
      </c>
      <c r="H107" s="12">
        <v>88</v>
      </c>
      <c r="I107" s="12">
        <v>150</v>
      </c>
      <c r="J107" s="12">
        <v>92</v>
      </c>
      <c r="K107" s="9">
        <f t="shared" si="4"/>
        <v>5</v>
      </c>
      <c r="L107" s="10">
        <f>SUM(feb!F107+mrt!K107+apr!L107+mei!M107+jun!K107+jul!K107+K107)</f>
        <v>34</v>
      </c>
      <c r="M107" s="18">
        <f t="shared" si="5"/>
        <v>959</v>
      </c>
      <c r="N107" s="22">
        <f>SUM(feb!H107+mrt!M107+apr!N107+mei!O107+jun!M107+jul!M107+M107)</f>
        <v>4926</v>
      </c>
    </row>
    <row r="108" spans="1:14" ht="12.75">
      <c r="A108" s="14" t="s">
        <v>87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9">
        <f t="shared" si="4"/>
        <v>0</v>
      </c>
      <c r="L108" s="10">
        <f>SUM(feb!F108+mrt!K108+apr!L108+mei!M108+jun!K108+jul!K108+K108)</f>
        <v>1</v>
      </c>
      <c r="M108" s="18">
        <f t="shared" si="5"/>
        <v>0</v>
      </c>
      <c r="N108" s="22">
        <f>SUM(feb!H108+mrt!M108+apr!N108+mei!O108+jun!M108+jul!M108+M108)</f>
        <v>57</v>
      </c>
    </row>
    <row r="109" spans="1:14" ht="12.75">
      <c r="A109" s="14" t="s">
        <v>70</v>
      </c>
      <c r="B109" s="12">
        <v>80</v>
      </c>
      <c r="C109" s="12">
        <v>70</v>
      </c>
      <c r="D109" s="12">
        <v>117</v>
      </c>
      <c r="E109" s="12"/>
      <c r="F109" s="12"/>
      <c r="G109" s="12"/>
      <c r="H109" s="12">
        <v>77</v>
      </c>
      <c r="I109" s="12"/>
      <c r="J109" s="12"/>
      <c r="K109" s="9">
        <v>3</v>
      </c>
      <c r="L109" s="10">
        <f>SUM(feb!F109+mrt!K109+apr!L109+mei!M109+jun!K109+jul!K109+K109)</f>
        <v>24</v>
      </c>
      <c r="M109" s="18">
        <f t="shared" si="5"/>
        <v>344</v>
      </c>
      <c r="N109" s="22">
        <f>SUM(feb!H109+mrt!M109+apr!N109+mei!O109+jun!M109+jul!M109+M109)</f>
        <v>2263</v>
      </c>
    </row>
    <row r="110" spans="1:14" ht="12.75">
      <c r="A110" s="14" t="s">
        <v>96</v>
      </c>
      <c r="B110" s="12"/>
      <c r="C110" s="12"/>
      <c r="D110" s="12"/>
      <c r="E110" s="12">
        <v>54</v>
      </c>
      <c r="F110" s="12">
        <v>54</v>
      </c>
      <c r="G110" s="12"/>
      <c r="H110" s="12">
        <v>56</v>
      </c>
      <c r="I110" s="12"/>
      <c r="J110" s="12"/>
      <c r="K110" s="9">
        <f t="shared" si="4"/>
        <v>3</v>
      </c>
      <c r="L110" s="10">
        <f>SUM(feb!F110+mrt!K110+apr!L110+mei!M110+jun!K110+jul!K110+K110)</f>
        <v>12</v>
      </c>
      <c r="M110" s="18">
        <f t="shared" si="5"/>
        <v>164</v>
      </c>
      <c r="N110" s="22">
        <f>SUM(feb!H110+mrt!M110+apr!N110+mei!O110+jun!M110+jul!M110+M110)</f>
        <v>632</v>
      </c>
    </row>
    <row r="111" spans="1:14" ht="12.75">
      <c r="A111" s="14" t="s">
        <v>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9">
        <f t="shared" si="4"/>
        <v>0</v>
      </c>
      <c r="L111" s="10">
        <f>SUM(feb!F111+mrt!K111+apr!L111+mei!M111+jun!K111+jul!K111+K111)</f>
        <v>0</v>
      </c>
      <c r="M111" s="18">
        <f t="shared" si="5"/>
        <v>0</v>
      </c>
      <c r="N111" s="22">
        <f>SUM(feb!H111+mrt!M111+apr!N111+mei!O111+jun!M111+jul!M111+M111)</f>
        <v>0</v>
      </c>
    </row>
    <row r="112" spans="1:14" ht="12.75">
      <c r="A112" s="14" t="s">
        <v>117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9">
        <f t="shared" si="4"/>
        <v>0</v>
      </c>
      <c r="L112" s="10">
        <f>SUM(feb!F112+mrt!K112+apr!L112+mei!M112+jun!K112+jul!K112+K112)</f>
        <v>4</v>
      </c>
      <c r="M112" s="18">
        <f t="shared" si="5"/>
        <v>0</v>
      </c>
      <c r="N112" s="22">
        <f>SUM(feb!H112+mrt!M112+apr!N112+mei!O112+jun!M112+jul!M112+M112)</f>
        <v>1138</v>
      </c>
    </row>
    <row r="113" spans="1:14" ht="12.75">
      <c r="A113" s="14" t="s">
        <v>92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9">
        <f t="shared" si="4"/>
        <v>0</v>
      </c>
      <c r="L113" s="10">
        <f>SUM(feb!F113+mrt!K113+apr!L113+mei!M113+jun!K113+jul!K113+K113)</f>
        <v>4</v>
      </c>
      <c r="M113" s="18">
        <f t="shared" si="5"/>
        <v>0</v>
      </c>
      <c r="N113" s="22">
        <f>SUM(feb!H113+mrt!M113+apr!N113+mei!O113+jun!M113+jul!M113+M113)</f>
        <v>831</v>
      </c>
    </row>
    <row r="114" spans="1:14" ht="12.75">
      <c r="A114" s="14" t="s">
        <v>145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9">
        <f aca="true" t="shared" si="6" ref="K114:K119">COUNT(C114,E114,F114,H114,J114)</f>
        <v>0</v>
      </c>
      <c r="L114" s="10">
        <f>SUM(feb!F114+mrt!K114+apr!L114+mei!M114+jun!K114+jul!K114+K114)</f>
        <v>3</v>
      </c>
      <c r="M114" s="18">
        <f aca="true" t="shared" si="7" ref="M114:M119">SUM(B114:J114)</f>
        <v>0</v>
      </c>
      <c r="N114" s="22">
        <f>SUM(feb!H114+mrt!M114+apr!N114+mei!O114+jun!M114+jul!M114+M114)</f>
        <v>308</v>
      </c>
    </row>
    <row r="115" spans="1:14" ht="12.75">
      <c r="A115" s="14" t="s">
        <v>143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9">
        <f t="shared" si="6"/>
        <v>0</v>
      </c>
      <c r="L115" s="10">
        <f>SUM(feb!F115+mrt!K115+apr!L115+mei!M115+jun!K115+jul!K115+K115)</f>
        <v>5</v>
      </c>
      <c r="M115" s="18">
        <f t="shared" si="7"/>
        <v>0</v>
      </c>
      <c r="N115" s="22">
        <f>SUM(feb!H115+mrt!M115+apr!N115+mei!O115+jun!M115+jul!M115+M115)</f>
        <v>350</v>
      </c>
    </row>
    <row r="116" spans="1:14" ht="12.75">
      <c r="A116" s="14" t="s">
        <v>114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9">
        <f t="shared" si="6"/>
        <v>0</v>
      </c>
      <c r="L116" s="10">
        <f>SUM(feb!F116+mrt!K116+apr!L116+mei!M116+jun!K116+jul!K116+K116)</f>
        <v>0</v>
      </c>
      <c r="M116" s="18">
        <f t="shared" si="7"/>
        <v>0</v>
      </c>
      <c r="N116" s="22">
        <f>SUM(feb!H116+mrt!M116+apr!N116+mei!O116+jun!M116+jul!M116+M116)</f>
        <v>0</v>
      </c>
    </row>
    <row r="117" spans="1:14" ht="12.75">
      <c r="A117" s="14" t="s">
        <v>124</v>
      </c>
      <c r="B117" s="12"/>
      <c r="C117" s="12">
        <v>70</v>
      </c>
      <c r="D117" s="12">
        <v>117</v>
      </c>
      <c r="E117" s="12"/>
      <c r="F117" s="12"/>
      <c r="G117" s="12"/>
      <c r="H117" s="12"/>
      <c r="I117" s="12"/>
      <c r="J117" s="12"/>
      <c r="K117" s="9">
        <v>2</v>
      </c>
      <c r="L117" s="10">
        <f>SUM(feb!F117+mrt!K117+apr!L117+mei!M117+jun!K117+jul!K117+K117)</f>
        <v>10</v>
      </c>
      <c r="M117" s="18">
        <f t="shared" si="7"/>
        <v>187</v>
      </c>
      <c r="N117" s="22">
        <f>SUM(feb!H117+mrt!M117+apr!N117+mei!O117+jun!M117+jul!M117+M117)</f>
        <v>676</v>
      </c>
    </row>
    <row r="118" spans="1:14" ht="12.75">
      <c r="A118" s="14" t="s">
        <v>148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9">
        <f t="shared" si="6"/>
        <v>0</v>
      </c>
      <c r="L118" s="10">
        <f>SUM(feb!F118+mrt!K118+apr!L118+mei!M118+jun!K118+jul!K118+K118)</f>
        <v>5</v>
      </c>
      <c r="M118" s="18">
        <f t="shared" si="7"/>
        <v>0</v>
      </c>
      <c r="N118" s="22">
        <f>SUM(feb!H118+mrt!M118+apr!N118+mei!O118+jun!M118+jul!M118+M118)</f>
        <v>634</v>
      </c>
    </row>
    <row r="119" spans="1:14" ht="12.75">
      <c r="A119" s="14" t="s">
        <v>69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9">
        <f t="shared" si="6"/>
        <v>0</v>
      </c>
      <c r="L119" s="10">
        <f>SUM(feb!F119+mrt!K119+apr!L119+mei!M119+jun!K119+jul!K119+K119)</f>
        <v>1</v>
      </c>
      <c r="M119" s="18">
        <f t="shared" si="7"/>
        <v>0</v>
      </c>
      <c r="N119" s="22">
        <f>SUM(feb!H119+mrt!M119+apr!N119+mei!O119+jun!M119+jul!M119+M119)</f>
        <v>114</v>
      </c>
    </row>
    <row r="120" spans="1:14" ht="12.75">
      <c r="A120" s="26" t="s">
        <v>95</v>
      </c>
      <c r="B120" s="27">
        <v>80</v>
      </c>
      <c r="C120" s="27"/>
      <c r="D120" s="27">
        <v>117</v>
      </c>
      <c r="E120" s="27"/>
      <c r="F120" s="27"/>
      <c r="G120" s="27">
        <v>105</v>
      </c>
      <c r="H120" s="27"/>
      <c r="I120" s="27">
        <v>94</v>
      </c>
      <c r="J120" s="27"/>
      <c r="K120" s="9">
        <v>1</v>
      </c>
      <c r="L120" s="10">
        <f>SUM(feb!F120+mrt!K120+apr!L120+mei!M120+jun!K120+jul!K120+K120)</f>
        <v>10</v>
      </c>
      <c r="M120" s="18">
        <f t="shared" si="5"/>
        <v>396</v>
      </c>
      <c r="N120" s="22">
        <f>SUM(feb!H120+mrt!M120+apr!N120+mei!O120+jun!M120+jul!M120+M120)</f>
        <v>2097</v>
      </c>
    </row>
    <row r="121" spans="1:14" ht="12.75">
      <c r="A121" s="39" t="s">
        <v>118</v>
      </c>
      <c r="B121" s="27"/>
      <c r="C121" s="27"/>
      <c r="D121" s="27"/>
      <c r="E121" s="27"/>
      <c r="F121" s="27">
        <v>89</v>
      </c>
      <c r="G121" s="27"/>
      <c r="H121" s="27"/>
      <c r="I121" s="27"/>
      <c r="J121" s="27"/>
      <c r="K121" s="9">
        <f t="shared" si="4"/>
        <v>1</v>
      </c>
      <c r="L121" s="10">
        <f>SUM(feb!F121+mrt!K121+apr!L121+mei!M121+jun!K121+jul!K121+K121)</f>
        <v>15</v>
      </c>
      <c r="M121" s="18">
        <f t="shared" si="5"/>
        <v>89</v>
      </c>
      <c r="N121" s="22">
        <f>SUM(feb!H121+mrt!M121+apr!N121+mei!O121+jun!M121+jul!M121+M121)</f>
        <v>1140</v>
      </c>
    </row>
    <row r="122" spans="1:14" ht="12.75">
      <c r="A122" s="26" t="s">
        <v>115</v>
      </c>
      <c r="B122" s="27"/>
      <c r="C122" s="27">
        <v>57</v>
      </c>
      <c r="D122" s="27">
        <v>75</v>
      </c>
      <c r="E122" s="27">
        <v>70</v>
      </c>
      <c r="F122" s="27">
        <v>78</v>
      </c>
      <c r="G122" s="27"/>
      <c r="H122" s="27">
        <v>56</v>
      </c>
      <c r="I122" s="27">
        <v>66</v>
      </c>
      <c r="J122" s="27"/>
      <c r="K122" s="9">
        <v>5</v>
      </c>
      <c r="L122" s="10">
        <f>SUM(feb!F122+mrt!K122+apr!L122+mei!M122+jun!K122+jul!K122+K122)</f>
        <v>25</v>
      </c>
      <c r="M122" s="18">
        <f t="shared" si="5"/>
        <v>402</v>
      </c>
      <c r="N122" s="22">
        <f>SUM(feb!H122+mrt!M122+apr!N122+mei!O122+jun!M122+jul!M122+M122)</f>
        <v>1818</v>
      </c>
    </row>
    <row r="123" spans="1:14" ht="12.75">
      <c r="A123" s="26" t="s">
        <v>31</v>
      </c>
      <c r="B123" s="27">
        <v>80</v>
      </c>
      <c r="C123" s="27">
        <v>70</v>
      </c>
      <c r="D123" s="27"/>
      <c r="E123" s="27">
        <v>70</v>
      </c>
      <c r="F123" s="27">
        <v>78</v>
      </c>
      <c r="G123" s="27"/>
      <c r="H123" s="27">
        <v>77</v>
      </c>
      <c r="I123" s="27"/>
      <c r="J123" s="27"/>
      <c r="K123" s="9">
        <v>5</v>
      </c>
      <c r="L123" s="10">
        <f>SUM(feb!F123+mrt!K123+apr!L123+mei!M123+jun!K123+jul!K123+K123)</f>
        <v>24</v>
      </c>
      <c r="M123" s="18">
        <f t="shared" si="5"/>
        <v>375</v>
      </c>
      <c r="N123" s="22">
        <f>SUM(feb!H123+mrt!M123+apr!N123+mei!O123+jun!M123+jul!M123+M123)</f>
        <v>2334</v>
      </c>
    </row>
    <row r="124" spans="1:14" ht="12.75">
      <c r="A124" s="26" t="s">
        <v>142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9">
        <f>COUNT(C124,E124,F124,H124,J124)</f>
        <v>0</v>
      </c>
      <c r="L124" s="10">
        <f>SUM(feb!F124+mrt!K124+apr!L124+mei!M124+jun!K124+jul!K124+K124)</f>
        <v>2</v>
      </c>
      <c r="M124" s="18">
        <f>SUM(B124:J124)</f>
        <v>0</v>
      </c>
      <c r="N124" s="22">
        <f>SUM(feb!H124+mrt!M124+apr!N124+mei!O124+jun!M124+jul!M124+M124)</f>
        <v>446</v>
      </c>
    </row>
    <row r="125" spans="1:14" ht="13.5" thickBot="1">
      <c r="A125" s="15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25">
        <f>COUNT(C125,E125,F125,H125,J125)</f>
        <v>0</v>
      </c>
      <c r="L125" s="28">
        <f>SUM(feb!F125+mrt!K125+apr!L125+mei!M125+jun!K125+jul!K125+K125)</f>
        <v>0</v>
      </c>
      <c r="M125" s="29">
        <f>SUM(B125:J125)</f>
        <v>0</v>
      </c>
      <c r="N125" s="30">
        <f>SUM(feb!H125+mrt!M125+apr!N125+mei!O125+jun!M125+jul!M125+M125)</f>
        <v>0</v>
      </c>
    </row>
  </sheetData>
  <sheetProtection/>
  <mergeCells count="4">
    <mergeCell ref="M2:M3"/>
    <mergeCell ref="N2:N3"/>
    <mergeCell ref="K2:K3"/>
    <mergeCell ref="L2:L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I57" sqref="I57"/>
    </sheetView>
  </sheetViews>
  <sheetFormatPr defaultColWidth="9.140625" defaultRowHeight="12.75"/>
  <cols>
    <col min="1" max="1" width="15.28125" style="6" customWidth="1"/>
    <col min="2" max="2" width="4.00390625" style="6" customWidth="1"/>
    <col min="3" max="3" width="3.8515625" style="6" customWidth="1"/>
    <col min="4" max="4" width="4.00390625" style="6" customWidth="1"/>
    <col min="5" max="5" width="3.8515625" style="6" customWidth="1"/>
    <col min="6" max="6" width="3.7109375" style="6" customWidth="1"/>
    <col min="7" max="11" width="3.8515625" style="6" customWidth="1"/>
    <col min="12" max="15" width="5.7109375" style="6" customWidth="1"/>
    <col min="16" max="16384" width="9.140625" style="6" customWidth="1"/>
  </cols>
  <sheetData>
    <row r="1" spans="1:15" ht="27.75" customHeight="1" thickBot="1">
      <c r="A1" s="51" t="s">
        <v>133</v>
      </c>
      <c r="O1" s="52" t="s">
        <v>40</v>
      </c>
    </row>
    <row r="2" spans="1:15" s="8" customFormat="1" ht="54.75" customHeight="1">
      <c r="A2" s="20"/>
      <c r="B2" s="19" t="s">
        <v>2</v>
      </c>
      <c r="C2" s="19" t="s">
        <v>3</v>
      </c>
      <c r="D2" s="19" t="s">
        <v>2</v>
      </c>
      <c r="E2" s="19" t="s">
        <v>3</v>
      </c>
      <c r="F2" s="19" t="s">
        <v>2</v>
      </c>
      <c r="G2" s="19" t="s">
        <v>3</v>
      </c>
      <c r="H2" s="19" t="s">
        <v>2</v>
      </c>
      <c r="I2" s="19" t="s">
        <v>3</v>
      </c>
      <c r="J2" s="19" t="s">
        <v>2</v>
      </c>
      <c r="K2" s="19" t="s">
        <v>3</v>
      </c>
      <c r="L2" s="73" t="s">
        <v>43</v>
      </c>
      <c r="M2" s="71" t="s">
        <v>44</v>
      </c>
      <c r="N2" s="65" t="s">
        <v>41</v>
      </c>
      <c r="O2" s="67" t="s">
        <v>42</v>
      </c>
    </row>
    <row r="3" spans="1:15" ht="18" customHeight="1" thickBot="1">
      <c r="A3" s="21"/>
      <c r="B3" s="5">
        <v>1</v>
      </c>
      <c r="C3" s="5">
        <v>2</v>
      </c>
      <c r="D3" s="5">
        <v>8</v>
      </c>
      <c r="E3" s="5">
        <v>9</v>
      </c>
      <c r="F3" s="5">
        <v>15</v>
      </c>
      <c r="G3" s="5">
        <v>16</v>
      </c>
      <c r="H3" s="5">
        <v>22</v>
      </c>
      <c r="I3" s="5">
        <v>23</v>
      </c>
      <c r="J3" s="5">
        <v>29</v>
      </c>
      <c r="K3" s="5">
        <v>30</v>
      </c>
      <c r="L3" s="74"/>
      <c r="M3" s="72"/>
      <c r="N3" s="66"/>
      <c r="O3" s="68"/>
    </row>
    <row r="4" spans="1:15" ht="12.75">
      <c r="A4" s="14" t="s">
        <v>146</v>
      </c>
      <c r="B4" s="12"/>
      <c r="C4" s="12"/>
      <c r="D4" s="12"/>
      <c r="E4" s="12"/>
      <c r="F4" s="12"/>
      <c r="G4" s="12"/>
      <c r="H4" s="12"/>
      <c r="I4" s="12"/>
      <c r="J4" s="12">
        <v>113</v>
      </c>
      <c r="K4" s="12"/>
      <c r="L4" s="9">
        <v>1</v>
      </c>
      <c r="M4" s="10">
        <f>SUM(feb!F4+mrt!K4+apr!L4+mei!M4+jun!K4+jul!K4+aug!K4+L4)</f>
        <v>8</v>
      </c>
      <c r="N4" s="18">
        <f>SUM(B4:K4)</f>
        <v>113</v>
      </c>
      <c r="O4" s="22">
        <f>SUM(feb!H4+mrt!M4+apr!N4+mei!O4+jun!M4+jul!M4+aug!M4+N4)</f>
        <v>1105</v>
      </c>
    </row>
    <row r="5" spans="1:15" ht="12.75">
      <c r="A5" s="14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9">
        <f>COUNT(C5,E5,G5,I5,K5)</f>
        <v>0</v>
      </c>
      <c r="M5" s="10">
        <f>SUM(feb!F5+mrt!K5+apr!L5+mei!M5+jun!K5+jul!K5+aug!K5+L5)</f>
        <v>4</v>
      </c>
      <c r="N5" s="18">
        <f>SUM(B5:K5)</f>
        <v>0</v>
      </c>
      <c r="O5" s="22">
        <f>SUM(feb!H5+mrt!M5+apr!N5+mei!O5+jun!M5+jul!M5+aug!M5+N5)</f>
        <v>623</v>
      </c>
    </row>
    <row r="6" spans="1:15" ht="12.75">
      <c r="A6" s="14" t="s">
        <v>32</v>
      </c>
      <c r="B6" s="12"/>
      <c r="C6" s="12"/>
      <c r="D6" s="12"/>
      <c r="E6" s="12"/>
      <c r="F6" s="12">
        <v>50</v>
      </c>
      <c r="G6" s="12"/>
      <c r="H6" s="12"/>
      <c r="I6" s="12"/>
      <c r="J6" s="12"/>
      <c r="K6" s="12"/>
      <c r="L6" s="9">
        <v>1</v>
      </c>
      <c r="M6" s="10">
        <f>SUM(feb!F6+mrt!K6+apr!L6+mei!M6+jun!K6+jul!K6+aug!K6+L6)</f>
        <v>8</v>
      </c>
      <c r="N6" s="18">
        <f>SUM(B6:K6)</f>
        <v>50</v>
      </c>
      <c r="O6" s="22">
        <f>SUM(feb!H6+mrt!M6+apr!N6+mei!O6+jun!M6+jul!M6+aug!M6+N6)</f>
        <v>463</v>
      </c>
    </row>
    <row r="7" spans="1:15" ht="12.75">
      <c r="A7" s="14" t="s">
        <v>97</v>
      </c>
      <c r="B7" s="12"/>
      <c r="C7" s="12"/>
      <c r="D7" s="12"/>
      <c r="E7" s="12"/>
      <c r="F7" s="12"/>
      <c r="G7" s="12"/>
      <c r="H7" s="12"/>
      <c r="I7" s="12">
        <v>65</v>
      </c>
      <c r="J7" s="12"/>
      <c r="K7" s="12"/>
      <c r="L7" s="9">
        <f>COUNT(C7,E7,G7,I7,K7)</f>
        <v>1</v>
      </c>
      <c r="M7" s="10">
        <f>SUM(feb!F7+mrt!K7+apr!L7+mei!M7+jun!K7+jul!K7+aug!K7+L7)</f>
        <v>16</v>
      </c>
      <c r="N7" s="18">
        <f>SUM(B7:K7)</f>
        <v>65</v>
      </c>
      <c r="O7" s="22">
        <f>SUM(feb!H7+mrt!M7+apr!N7+mei!O7+jun!M7+jul!M7+aug!M7+N7)</f>
        <v>1108</v>
      </c>
    </row>
    <row r="8" spans="1:15" ht="12.75">
      <c r="A8" s="14" t="s">
        <v>82</v>
      </c>
      <c r="B8" s="12"/>
      <c r="C8" s="12"/>
      <c r="D8" s="12"/>
      <c r="E8" s="12"/>
      <c r="F8" s="12">
        <v>50</v>
      </c>
      <c r="G8" s="12"/>
      <c r="H8" s="12"/>
      <c r="I8" s="12"/>
      <c r="J8" s="12"/>
      <c r="K8" s="12"/>
      <c r="L8" s="9">
        <v>1</v>
      </c>
      <c r="M8" s="10">
        <f>SUM(feb!F8+mrt!K8+apr!L8+mei!M8+jun!K8+jul!K8+aug!K8+L8)</f>
        <v>13</v>
      </c>
      <c r="N8" s="18">
        <f>SUM(B8:K8)</f>
        <v>50</v>
      </c>
      <c r="O8" s="22">
        <f>SUM(feb!H8+mrt!M8+apr!N8+mei!O8+jun!M8+jul!M8+aug!M8+N8)</f>
        <v>1322</v>
      </c>
    </row>
    <row r="9" spans="1:15" ht="12.75">
      <c r="A9" s="14" t="s">
        <v>91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9">
        <f aca="true" t="shared" si="0" ref="L9:L73">COUNT(C9,E9,G9,I9,K9)</f>
        <v>0</v>
      </c>
      <c r="M9" s="10">
        <f>SUM(feb!F9+mrt!K9+apr!L9+mei!M9+jun!K9+jul!K9+aug!K9+L9)</f>
        <v>0</v>
      </c>
      <c r="N9" s="18">
        <f aca="true" t="shared" si="1" ref="N9:N74">SUM(B9:K9)</f>
        <v>0</v>
      </c>
      <c r="O9" s="22">
        <f>SUM(feb!H9+mrt!M9+apr!N9+mei!O9+jun!M9+jul!M9+aug!M9+N9)</f>
        <v>0</v>
      </c>
    </row>
    <row r="10" spans="1:15" ht="12.75">
      <c r="A10" s="14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9">
        <f t="shared" si="0"/>
        <v>0</v>
      </c>
      <c r="M10" s="10">
        <f>SUM(feb!F10+mrt!K10+apr!L10+mei!M10+jun!K10+jul!K10+aug!K10+L10)</f>
        <v>1</v>
      </c>
      <c r="N10" s="18">
        <f t="shared" si="1"/>
        <v>0</v>
      </c>
      <c r="O10" s="22">
        <f>SUM(feb!H10+mrt!M10+apr!N10+mei!O10+jun!M10+jul!M10+aug!M10+N10)</f>
        <v>201</v>
      </c>
    </row>
    <row r="11" spans="1:15" ht="12.75">
      <c r="A11" s="14" t="s">
        <v>7</v>
      </c>
      <c r="B11" s="12"/>
      <c r="C11" s="12"/>
      <c r="D11" s="12"/>
      <c r="E11" s="12">
        <v>76</v>
      </c>
      <c r="F11" s="12">
        <v>50</v>
      </c>
      <c r="G11" s="12"/>
      <c r="H11" s="12"/>
      <c r="I11" s="12"/>
      <c r="J11" s="12"/>
      <c r="K11" s="12"/>
      <c r="L11" s="9">
        <v>2</v>
      </c>
      <c r="M11" s="10">
        <f>SUM(feb!F11+mrt!K11+apr!L11+mei!M11+jun!K11+jul!K11+aug!K11+L11)</f>
        <v>17</v>
      </c>
      <c r="N11" s="18">
        <f t="shared" si="1"/>
        <v>126</v>
      </c>
      <c r="O11" s="22">
        <f>SUM(feb!H11+mrt!M11+apr!N11+mei!O11+jun!M11+jul!M11+aug!M11+N11)</f>
        <v>1715</v>
      </c>
    </row>
    <row r="12" spans="1:15" ht="12.75">
      <c r="A12" s="14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9">
        <f t="shared" si="0"/>
        <v>0</v>
      </c>
      <c r="M12" s="10">
        <f>SUM(feb!F12+mrt!K12+apr!L12+mei!M12+jun!K12+jul!K12+aug!K12+L12)</f>
        <v>0</v>
      </c>
      <c r="N12" s="18">
        <f t="shared" si="1"/>
        <v>0</v>
      </c>
      <c r="O12" s="22">
        <f>SUM(feb!H12+mrt!M12+apr!N12+mei!O12+jun!M12+jul!M12+aug!M12+N12)</f>
        <v>0</v>
      </c>
    </row>
    <row r="13" spans="1:15" ht="12.75">
      <c r="A13" s="14" t="s">
        <v>86</v>
      </c>
      <c r="B13" s="12">
        <v>144</v>
      </c>
      <c r="C13" s="12">
        <v>94</v>
      </c>
      <c r="D13" s="12">
        <v>141</v>
      </c>
      <c r="E13" s="12">
        <v>101</v>
      </c>
      <c r="F13" s="12">
        <v>110</v>
      </c>
      <c r="G13" s="12"/>
      <c r="H13" s="12">
        <v>125</v>
      </c>
      <c r="I13" s="12"/>
      <c r="J13" s="12">
        <v>113</v>
      </c>
      <c r="K13" s="12"/>
      <c r="L13" s="9">
        <v>3</v>
      </c>
      <c r="M13" s="10">
        <f>SUM(feb!F13+mrt!K13+apr!L13+mei!M13+jun!K13+jul!K13+aug!K13+L13)</f>
        <v>32</v>
      </c>
      <c r="N13" s="18">
        <f t="shared" si="1"/>
        <v>828</v>
      </c>
      <c r="O13" s="22">
        <f>SUM(feb!H13+mrt!M13+apr!N13+mei!O13+jun!M13+jul!M13+aug!M13+N13)</f>
        <v>4756</v>
      </c>
    </row>
    <row r="14" spans="1:15" ht="12.75">
      <c r="A14" s="14" t="s">
        <v>62</v>
      </c>
      <c r="B14" s="12">
        <v>104</v>
      </c>
      <c r="C14" s="12"/>
      <c r="D14" s="12"/>
      <c r="E14" s="12"/>
      <c r="F14" s="12">
        <v>100</v>
      </c>
      <c r="G14" s="12">
        <v>74</v>
      </c>
      <c r="H14" s="12"/>
      <c r="I14" s="12">
        <v>62</v>
      </c>
      <c r="J14" s="12"/>
      <c r="K14" s="12"/>
      <c r="L14" s="9">
        <v>3</v>
      </c>
      <c r="M14" s="10">
        <f>SUM(feb!F14+mrt!K14+apr!L14+mei!M14+jun!K14+jul!K14+aug!K14+L14)</f>
        <v>28</v>
      </c>
      <c r="N14" s="18">
        <f t="shared" si="1"/>
        <v>340</v>
      </c>
      <c r="O14" s="22">
        <f>SUM(feb!H14+mrt!M14+apr!N14+mei!O14+jun!M14+jul!M14+aug!M14+N14)</f>
        <v>2772</v>
      </c>
    </row>
    <row r="15" spans="1:15" ht="12.75">
      <c r="A15" s="14" t="s">
        <v>8</v>
      </c>
      <c r="B15" s="12"/>
      <c r="C15" s="12"/>
      <c r="D15" s="12">
        <v>68</v>
      </c>
      <c r="E15" s="12">
        <v>76</v>
      </c>
      <c r="F15" s="12"/>
      <c r="G15" s="12">
        <v>51</v>
      </c>
      <c r="H15" s="12">
        <v>66</v>
      </c>
      <c r="I15" s="12">
        <v>62</v>
      </c>
      <c r="J15" s="12"/>
      <c r="K15" s="12">
        <v>67</v>
      </c>
      <c r="L15" s="9">
        <v>5</v>
      </c>
      <c r="M15" s="10">
        <f>SUM(feb!F15+mrt!K15+apr!L15+mei!M15+jun!K15+jul!K15+aug!K15+L15)</f>
        <v>34</v>
      </c>
      <c r="N15" s="18">
        <f t="shared" si="1"/>
        <v>390</v>
      </c>
      <c r="O15" s="22">
        <f>SUM(feb!H15+mrt!M15+apr!N15+mei!O15+jun!M15+jul!M15+aug!M15+N15)</f>
        <v>2850</v>
      </c>
    </row>
    <row r="16" spans="1:15" ht="12.75">
      <c r="A16" s="14" t="s">
        <v>149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9">
        <f t="shared" si="0"/>
        <v>0</v>
      </c>
      <c r="M16" s="10">
        <f>SUM(feb!F16+mrt!K16+apr!L16+mei!M16+jun!K16+jul!K16+aug!K16+L16)</f>
        <v>3</v>
      </c>
      <c r="N16" s="18">
        <f t="shared" si="1"/>
        <v>0</v>
      </c>
      <c r="O16" s="22">
        <f>SUM(feb!H16+mrt!M16+apr!N16+mei!O16+jun!M16+jul!M16+aug!M16+N16)</f>
        <v>501</v>
      </c>
    </row>
    <row r="17" spans="1:15" ht="12.75">
      <c r="A17" s="14" t="s">
        <v>67</v>
      </c>
      <c r="B17" s="12">
        <v>144</v>
      </c>
      <c r="C17" s="12">
        <v>94</v>
      </c>
      <c r="D17" s="12">
        <v>141</v>
      </c>
      <c r="E17" s="12">
        <v>101</v>
      </c>
      <c r="F17" s="12">
        <v>220</v>
      </c>
      <c r="G17" s="12">
        <v>74</v>
      </c>
      <c r="H17" s="12">
        <v>125</v>
      </c>
      <c r="I17" s="12"/>
      <c r="J17" s="12">
        <v>113</v>
      </c>
      <c r="K17" s="12">
        <v>70</v>
      </c>
      <c r="L17" s="9">
        <v>5</v>
      </c>
      <c r="M17" s="10">
        <f>SUM(feb!F17+mrt!K17+apr!L17+mei!M17+jun!K17+jul!K17+aug!K17+L17)</f>
        <v>31</v>
      </c>
      <c r="N17" s="18">
        <f t="shared" si="1"/>
        <v>1082</v>
      </c>
      <c r="O17" s="22">
        <f>SUM(feb!H17+mrt!M17+apr!N17+mei!O17+jun!M17+jul!M17+aug!M17+N17)</f>
        <v>5261</v>
      </c>
    </row>
    <row r="18" spans="1:15" ht="12.75">
      <c r="A18" s="14" t="s">
        <v>63</v>
      </c>
      <c r="B18" s="12"/>
      <c r="C18" s="12">
        <v>94</v>
      </c>
      <c r="D18" s="12"/>
      <c r="E18" s="12">
        <v>101</v>
      </c>
      <c r="F18" s="12">
        <v>110</v>
      </c>
      <c r="G18" s="12"/>
      <c r="H18" s="12"/>
      <c r="I18" s="12">
        <v>73</v>
      </c>
      <c r="J18" s="12"/>
      <c r="K18" s="12">
        <v>70</v>
      </c>
      <c r="L18" s="9">
        <v>5</v>
      </c>
      <c r="M18" s="10">
        <f>SUM(feb!F18+mrt!K18+apr!L18+mei!M18+jun!K18+jul!K18+aug!K18+L18)</f>
        <v>29</v>
      </c>
      <c r="N18" s="18">
        <f t="shared" si="1"/>
        <v>448</v>
      </c>
      <c r="O18" s="22">
        <f>SUM(feb!H18+mrt!M18+apr!N18+mei!O18+jun!M18+jul!M18+aug!M18+N18)</f>
        <v>2386</v>
      </c>
    </row>
    <row r="19" spans="1:15" ht="12.75">
      <c r="A19" s="14" t="s">
        <v>76</v>
      </c>
      <c r="B19" s="12"/>
      <c r="C19" s="12">
        <v>94</v>
      </c>
      <c r="D19" s="12"/>
      <c r="E19" s="12"/>
      <c r="F19" s="12">
        <v>110</v>
      </c>
      <c r="G19" s="12"/>
      <c r="H19" s="12">
        <v>125</v>
      </c>
      <c r="I19" s="12"/>
      <c r="J19" s="12"/>
      <c r="K19" s="12"/>
      <c r="L19" s="9">
        <v>2</v>
      </c>
      <c r="M19" s="10">
        <f>SUM(feb!F19+mrt!K19+apr!L19+mei!M19+jun!K19+jul!K19+aug!K19+L19)</f>
        <v>16</v>
      </c>
      <c r="N19" s="18">
        <f t="shared" si="1"/>
        <v>329</v>
      </c>
      <c r="O19" s="22">
        <f>SUM(feb!H19+mrt!M19+apr!N19+mei!O19+jun!M19+jul!M19+aug!M19+N19)</f>
        <v>1977</v>
      </c>
    </row>
    <row r="20" spans="1:15" ht="12.75">
      <c r="A20" s="41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9">
        <f t="shared" si="0"/>
        <v>0</v>
      </c>
      <c r="M20" s="10">
        <f>SUM(feb!F20+mrt!K20+apr!L20+mei!M20+jun!K20+jul!K20+aug!K20+L20)</f>
        <v>0</v>
      </c>
      <c r="N20" s="18">
        <f t="shared" si="1"/>
        <v>0</v>
      </c>
      <c r="O20" s="22">
        <f>SUM(feb!H20+mrt!M20+apr!N20+mei!O20+jun!M20+jul!M20+aug!M20+N20)</f>
        <v>0</v>
      </c>
    </row>
    <row r="21" spans="1:15" ht="12.75">
      <c r="A21" s="1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9">
        <f t="shared" si="0"/>
        <v>0</v>
      </c>
      <c r="M21" s="10">
        <f>SUM(feb!F21+mrt!K21+apr!L21+mei!M21+jun!K21+jul!K21+aug!K21+L21)</f>
        <v>1</v>
      </c>
      <c r="N21" s="18">
        <f t="shared" si="1"/>
        <v>0</v>
      </c>
      <c r="O21" s="22">
        <f>SUM(feb!H21+mrt!M21+apr!N21+mei!O21+jun!M21+jul!M21+aug!M21+N21)</f>
        <v>65</v>
      </c>
    </row>
    <row r="22" spans="1:15" ht="12.75">
      <c r="A22" s="14" t="s">
        <v>89</v>
      </c>
      <c r="B22" s="12"/>
      <c r="C22" s="12"/>
      <c r="D22" s="12"/>
      <c r="E22" s="12"/>
      <c r="F22" s="12">
        <v>55</v>
      </c>
      <c r="G22" s="12"/>
      <c r="H22" s="12"/>
      <c r="I22" s="12"/>
      <c r="J22" s="12"/>
      <c r="K22" s="12"/>
      <c r="L22" s="9">
        <v>1</v>
      </c>
      <c r="M22" s="10">
        <f>SUM(feb!F22+mrt!K22+apr!L22+mei!M22+jun!K22+jul!K22+aug!K22+L22)</f>
        <v>6</v>
      </c>
      <c r="N22" s="18">
        <f t="shared" si="1"/>
        <v>55</v>
      </c>
      <c r="O22" s="22">
        <f>SUM(feb!H22+mrt!M22+apr!N22+mei!O22+jun!M22+jul!M22+aug!M22+N22)</f>
        <v>412</v>
      </c>
    </row>
    <row r="23" spans="1:15" ht="12.75">
      <c r="A23" s="14" t="s">
        <v>90</v>
      </c>
      <c r="B23" s="12"/>
      <c r="C23" s="12"/>
      <c r="D23" s="12"/>
      <c r="E23" s="12"/>
      <c r="F23" s="12">
        <v>55</v>
      </c>
      <c r="G23" s="12"/>
      <c r="H23" s="12"/>
      <c r="I23" s="12"/>
      <c r="J23" s="12"/>
      <c r="K23" s="12"/>
      <c r="L23" s="9">
        <v>1</v>
      </c>
      <c r="M23" s="10">
        <f>SUM(feb!F23+mrt!K23+apr!L23+mei!M23+jun!K23+jul!K23+aug!K23+L23)</f>
        <v>5</v>
      </c>
      <c r="N23" s="18">
        <f t="shared" si="1"/>
        <v>55</v>
      </c>
      <c r="O23" s="22">
        <f>SUM(feb!H23+mrt!M23+apr!N23+mei!O23+jun!M23+jul!M23+aug!M23+N23)</f>
        <v>350</v>
      </c>
    </row>
    <row r="24" spans="1:15" ht="12.75">
      <c r="A24" s="14" t="s">
        <v>135</v>
      </c>
      <c r="B24" s="12"/>
      <c r="C24" s="12">
        <v>65</v>
      </c>
      <c r="D24" s="12"/>
      <c r="E24" s="12">
        <v>76</v>
      </c>
      <c r="F24" s="12"/>
      <c r="G24" s="12"/>
      <c r="H24" s="12"/>
      <c r="I24" s="12"/>
      <c r="J24" s="12"/>
      <c r="K24" s="12"/>
      <c r="L24" s="9">
        <f t="shared" si="0"/>
        <v>2</v>
      </c>
      <c r="M24" s="10">
        <f>SUM(feb!F24+mrt!K24+apr!L24+mei!M24+jun!K24+jul!K24+aug!K24+L24)</f>
        <v>9</v>
      </c>
      <c r="N24" s="18">
        <f t="shared" si="1"/>
        <v>141</v>
      </c>
      <c r="O24" s="22">
        <f>SUM(feb!H24+mrt!M24+apr!N24+mei!O24+jun!M24+jul!M24+aug!M24+N24)</f>
        <v>600</v>
      </c>
    </row>
    <row r="25" spans="1:15" ht="12.75">
      <c r="A25" s="14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9">
        <f t="shared" si="0"/>
        <v>0</v>
      </c>
      <c r="M25" s="10">
        <f>SUM(feb!F25+mrt!K25+apr!L25+mei!M25+jun!K25+jul!K25+aug!K25+L25)</f>
        <v>0</v>
      </c>
      <c r="N25" s="18">
        <f t="shared" si="1"/>
        <v>0</v>
      </c>
      <c r="O25" s="22">
        <f>SUM(feb!H25+mrt!M25+apr!N25+mei!O25+jun!M25+jul!M25+aug!M25+N25)</f>
        <v>0</v>
      </c>
    </row>
    <row r="26" spans="1:15" ht="12.75">
      <c r="A26" s="14" t="s">
        <v>101</v>
      </c>
      <c r="B26" s="12"/>
      <c r="C26" s="12">
        <v>55</v>
      </c>
      <c r="D26" s="12"/>
      <c r="E26" s="12"/>
      <c r="F26" s="12"/>
      <c r="G26" s="12">
        <v>51</v>
      </c>
      <c r="H26" s="12"/>
      <c r="I26" s="12">
        <v>48</v>
      </c>
      <c r="J26" s="12"/>
      <c r="K26" s="12">
        <v>55</v>
      </c>
      <c r="L26" s="9">
        <f t="shared" si="0"/>
        <v>4</v>
      </c>
      <c r="M26" s="10">
        <f>SUM(feb!F26+mrt!K26+apr!L26+mei!M26+jun!K26+jul!K26+aug!K26+L26)</f>
        <v>31</v>
      </c>
      <c r="N26" s="18">
        <f t="shared" si="1"/>
        <v>209</v>
      </c>
      <c r="O26" s="22">
        <f>SUM(feb!H26+mrt!M26+apr!N26+mei!O26+jun!M26+jul!M26+aug!M26+N26)</f>
        <v>1595</v>
      </c>
    </row>
    <row r="27" spans="1:15" ht="12.75">
      <c r="A27" s="14" t="s">
        <v>150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9">
        <f t="shared" si="0"/>
        <v>0</v>
      </c>
      <c r="M27" s="10">
        <f>SUM(feb!F27+mrt!K27+apr!L27+mei!M27+jun!K27+jul!K27+aug!K27+L27)</f>
        <v>0</v>
      </c>
      <c r="N27" s="18">
        <f t="shared" si="1"/>
        <v>0</v>
      </c>
      <c r="O27" s="22">
        <f>SUM(feb!H27+mrt!M27+apr!N27+mei!O27+jun!M27+jul!M27+aug!M27+N27)</f>
        <v>0</v>
      </c>
    </row>
    <row r="28" spans="1:15" ht="12.75">
      <c r="A28" s="14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9">
        <f t="shared" si="0"/>
        <v>0</v>
      </c>
      <c r="M28" s="10">
        <f>SUM(feb!F28+mrt!K28+apr!L28+mei!M28+jun!K28+jul!K28+aug!K28+L28)</f>
        <v>0</v>
      </c>
      <c r="N28" s="18">
        <f t="shared" si="1"/>
        <v>0</v>
      </c>
      <c r="O28" s="22">
        <f>SUM(feb!H28+mrt!M28+apr!N28+mei!O28+jun!M28+jul!M28+aug!M28+N28)</f>
        <v>0</v>
      </c>
    </row>
    <row r="29" spans="1:15" ht="12.75">
      <c r="A29" s="14" t="s">
        <v>111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9">
        <f t="shared" si="0"/>
        <v>0</v>
      </c>
      <c r="M29" s="10">
        <f>SUM(feb!F29+mrt!K29+apr!L29+mei!M29+jun!K29+jul!K29+aug!K29+L29)</f>
        <v>23</v>
      </c>
      <c r="N29" s="18">
        <f t="shared" si="1"/>
        <v>0</v>
      </c>
      <c r="O29" s="22">
        <f>SUM(feb!H29+mrt!M29+apr!N29+mei!O29+jun!M29+jul!M29+aug!M29+N29)</f>
        <v>2986</v>
      </c>
    </row>
    <row r="30" spans="1:15" ht="12.75">
      <c r="A30" s="14" t="s">
        <v>103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9">
        <f t="shared" si="0"/>
        <v>0</v>
      </c>
      <c r="M30" s="10">
        <f>SUM(feb!F30+mrt!K30+apr!L30+mei!M30+jun!K30+jul!K30+aug!K30+L30)</f>
        <v>5</v>
      </c>
      <c r="N30" s="18">
        <f t="shared" si="1"/>
        <v>0</v>
      </c>
      <c r="O30" s="22">
        <f>SUM(feb!H30+mrt!M30+apr!N30+mei!O30+jun!M30+jul!M30+aug!M30+N30)</f>
        <v>471</v>
      </c>
    </row>
    <row r="31" spans="1:15" ht="12.75">
      <c r="A31" s="14" t="s">
        <v>144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">
        <f t="shared" si="0"/>
        <v>0</v>
      </c>
      <c r="M31" s="10">
        <f>SUM(feb!F31+mrt!K31+apr!L31+mei!M31+jun!K31+jul!K31+aug!K31+L31)</f>
        <v>5</v>
      </c>
      <c r="N31" s="18">
        <f t="shared" si="1"/>
        <v>0</v>
      </c>
      <c r="O31" s="22">
        <f>SUM(feb!H31+mrt!M31+apr!N31+mei!O31+jun!M31+jul!M31+aug!M31+N31)</f>
        <v>544</v>
      </c>
    </row>
    <row r="32" spans="1:15" ht="12.75">
      <c r="A32" s="14" t="s">
        <v>10</v>
      </c>
      <c r="B32" s="12"/>
      <c r="C32" s="12">
        <v>94</v>
      </c>
      <c r="D32" s="12"/>
      <c r="E32" s="12"/>
      <c r="F32" s="12">
        <v>220</v>
      </c>
      <c r="G32" s="12">
        <v>74</v>
      </c>
      <c r="H32" s="12"/>
      <c r="I32" s="12"/>
      <c r="J32" s="12"/>
      <c r="K32" s="12">
        <v>70</v>
      </c>
      <c r="L32" s="9">
        <v>4</v>
      </c>
      <c r="M32" s="10">
        <f>SUM(feb!F32+mrt!K32+apr!L32+mei!M32+jun!K32+jul!K32+aug!K32+L32)</f>
        <v>23</v>
      </c>
      <c r="N32" s="18">
        <f t="shared" si="1"/>
        <v>458</v>
      </c>
      <c r="O32" s="22">
        <f>SUM(feb!H32+mrt!M32+apr!N32+mei!O32+jun!M32+jul!M32+aug!M32+N32)</f>
        <v>2972</v>
      </c>
    </row>
    <row r="33" spans="1:15" ht="12.75">
      <c r="A33" s="14" t="s">
        <v>154</v>
      </c>
      <c r="B33" s="12"/>
      <c r="C33" s="12">
        <v>55</v>
      </c>
      <c r="D33" s="12"/>
      <c r="E33" s="12">
        <v>52</v>
      </c>
      <c r="F33" s="12"/>
      <c r="G33" s="12"/>
      <c r="H33" s="12"/>
      <c r="I33" s="12">
        <v>48</v>
      </c>
      <c r="J33" s="12"/>
      <c r="K33" s="12"/>
      <c r="L33" s="9">
        <f>COUNT(C33,E33,G33,I33,K33)</f>
        <v>3</v>
      </c>
      <c r="M33" s="10">
        <f>SUM(feb!F33+mrt!K33+apr!L33+mei!M33+jun!K33+jul!K33+aug!K33+L33)</f>
        <v>16</v>
      </c>
      <c r="N33" s="18">
        <f>SUM(B33:K33)</f>
        <v>155</v>
      </c>
      <c r="O33" s="22">
        <f>SUM(feb!H33+mrt!M33+apr!N33+mei!O33+jun!M33+jul!M33+aug!M33+N33)</f>
        <v>833</v>
      </c>
    </row>
    <row r="34" spans="1:15" ht="12.75">
      <c r="A34" s="14" t="s">
        <v>161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9">
        <f>COUNT(C34,E34,G34,I34,K34)</f>
        <v>0</v>
      </c>
      <c r="M34" s="10">
        <f>SUM(feb!F34+mrt!K34+apr!L34+mei!M34+jun!K34+jul!K34+aug!K34+L34)</f>
        <v>2</v>
      </c>
      <c r="N34" s="18">
        <f>SUM(B34:K34)</f>
        <v>0</v>
      </c>
      <c r="O34" s="22">
        <f>SUM(feb!H34+mrt!M34+apr!N34+mei!O34+jun!M34+jul!M34+aug!M34+N34)</f>
        <v>224</v>
      </c>
    </row>
    <row r="35" spans="1:15" ht="12.75">
      <c r="A35" s="14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9">
        <f>COUNT(C35,E35,G35,I35,K35)</f>
        <v>0</v>
      </c>
      <c r="M35" s="10">
        <f>SUM(feb!F35+mrt!K35+apr!L35+mei!M35+jun!K35+jul!K35+aug!K35+L35)</f>
        <v>10</v>
      </c>
      <c r="N35" s="18">
        <f>SUM(B35:K35)</f>
        <v>0</v>
      </c>
      <c r="O35" s="22">
        <f>SUM(feb!H35+mrt!M35+apr!N35+mei!O35+jun!M35+jul!M35+aug!M35+N35)</f>
        <v>1281</v>
      </c>
    </row>
    <row r="36" spans="1:15" ht="12.75">
      <c r="A36" s="14" t="s">
        <v>104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">
        <f t="shared" si="0"/>
        <v>0</v>
      </c>
      <c r="M36" s="10">
        <f>SUM(feb!F36+mrt!K36+apr!L36+mei!M36+jun!K36+jul!K36+aug!K36+L36)</f>
        <v>1</v>
      </c>
      <c r="N36" s="18">
        <f t="shared" si="1"/>
        <v>0</v>
      </c>
      <c r="O36" s="22">
        <f>SUM(feb!H36+mrt!M36+apr!N36+mei!O36+jun!M36+jul!M36+aug!M36+N36)</f>
        <v>63</v>
      </c>
    </row>
    <row r="37" spans="1:15" ht="12.75">
      <c r="A37" s="14" t="s">
        <v>60</v>
      </c>
      <c r="B37" s="12"/>
      <c r="C37" s="12">
        <v>94</v>
      </c>
      <c r="D37" s="12"/>
      <c r="E37" s="12">
        <v>101</v>
      </c>
      <c r="F37" s="12"/>
      <c r="G37" s="12"/>
      <c r="H37" s="12"/>
      <c r="I37" s="12"/>
      <c r="J37" s="12"/>
      <c r="K37" s="12">
        <v>70</v>
      </c>
      <c r="L37" s="9">
        <f t="shared" si="0"/>
        <v>3</v>
      </c>
      <c r="M37" s="10">
        <f>SUM(feb!F37+mrt!K37+apr!L37+mei!M37+jun!K37+jul!K37+aug!K37+L37)</f>
        <v>22</v>
      </c>
      <c r="N37" s="18">
        <f t="shared" si="1"/>
        <v>265</v>
      </c>
      <c r="O37" s="22">
        <f>SUM(feb!H37+mrt!M37+apr!N37+mei!O37+jun!M37+jul!M37+aug!M37+N37)</f>
        <v>1838</v>
      </c>
    </row>
    <row r="38" spans="1:15" ht="12.75">
      <c r="A38" s="14" t="s">
        <v>105</v>
      </c>
      <c r="B38" s="12">
        <v>104</v>
      </c>
      <c r="C38" s="12"/>
      <c r="D38" s="12"/>
      <c r="E38" s="12"/>
      <c r="F38" s="12"/>
      <c r="G38" s="12"/>
      <c r="H38" s="12">
        <v>66</v>
      </c>
      <c r="I38" s="12"/>
      <c r="J38" s="12">
        <v>73</v>
      </c>
      <c r="K38" s="12">
        <v>67</v>
      </c>
      <c r="L38" s="9">
        <v>2</v>
      </c>
      <c r="M38" s="10">
        <f>SUM(feb!F38+mrt!K38+apr!L38+mei!M38+jun!K38+jul!K38+aug!K38+L38)</f>
        <v>22</v>
      </c>
      <c r="N38" s="18">
        <f t="shared" si="1"/>
        <v>310</v>
      </c>
      <c r="O38" s="22">
        <f>SUM(feb!H38+mrt!M38+apr!N38+mei!O38+jun!M38+jul!M38+aug!M38+N38)</f>
        <v>2312</v>
      </c>
    </row>
    <row r="39" spans="1:15" ht="12.75">
      <c r="A39" s="14" t="s">
        <v>11</v>
      </c>
      <c r="B39" s="12"/>
      <c r="C39" s="12">
        <v>94</v>
      </c>
      <c r="D39" s="12"/>
      <c r="E39" s="12">
        <v>101</v>
      </c>
      <c r="F39" s="12">
        <v>165</v>
      </c>
      <c r="G39" s="12">
        <v>74</v>
      </c>
      <c r="H39" s="12"/>
      <c r="I39" s="12"/>
      <c r="J39" s="12"/>
      <c r="K39" s="12">
        <v>70</v>
      </c>
      <c r="L39" s="9">
        <v>5</v>
      </c>
      <c r="M39" s="10">
        <f>SUM(feb!F39+mrt!K39+apr!L39+mei!M39+jun!K39+jul!K39+aug!K39+L39)</f>
        <v>36</v>
      </c>
      <c r="N39" s="18">
        <f t="shared" si="1"/>
        <v>504</v>
      </c>
      <c r="O39" s="22">
        <f>SUM(feb!H39+mrt!M39+apr!N39+mei!O39+jun!M39+jul!M39+aug!M39+N39)</f>
        <v>3998</v>
      </c>
    </row>
    <row r="40" spans="1:15" ht="12.75">
      <c r="A40" s="14" t="s">
        <v>12</v>
      </c>
      <c r="B40" s="12"/>
      <c r="C40" s="12">
        <v>55</v>
      </c>
      <c r="D40" s="12"/>
      <c r="E40" s="12">
        <v>52</v>
      </c>
      <c r="F40" s="12">
        <v>50</v>
      </c>
      <c r="G40" s="12">
        <v>51</v>
      </c>
      <c r="H40" s="12">
        <v>66</v>
      </c>
      <c r="I40" s="12">
        <v>48</v>
      </c>
      <c r="J40" s="12"/>
      <c r="K40" s="12">
        <v>55</v>
      </c>
      <c r="L40" s="9">
        <v>5</v>
      </c>
      <c r="M40" s="10">
        <f>SUM(feb!F40+mrt!K40+apr!L40+mei!M40+jun!K40+jul!K40+aug!K40+L40)</f>
        <v>36</v>
      </c>
      <c r="N40" s="18">
        <f t="shared" si="1"/>
        <v>377</v>
      </c>
      <c r="O40" s="22">
        <f>SUM(feb!H40+mrt!M40+apr!N40+mei!O40+jun!M40+jul!M40+aug!M40+N40)</f>
        <v>3040</v>
      </c>
    </row>
    <row r="41" spans="1:15" ht="12.75">
      <c r="A41" s="14" t="s">
        <v>84</v>
      </c>
      <c r="B41" s="12"/>
      <c r="C41" s="12"/>
      <c r="D41" s="12"/>
      <c r="E41" s="12">
        <v>52</v>
      </c>
      <c r="F41" s="12">
        <v>100</v>
      </c>
      <c r="G41" s="12"/>
      <c r="H41" s="12"/>
      <c r="I41" s="12"/>
      <c r="J41" s="12"/>
      <c r="K41" s="12">
        <v>67</v>
      </c>
      <c r="L41" s="9">
        <v>3</v>
      </c>
      <c r="M41" s="10">
        <f>SUM(feb!F41+mrt!K41+apr!L41+mei!M41+jun!K41+jul!K41+aug!K41+L41)</f>
        <v>26</v>
      </c>
      <c r="N41" s="18">
        <f t="shared" si="1"/>
        <v>219</v>
      </c>
      <c r="O41" s="22">
        <f>SUM(feb!H41+mrt!M41+apr!N41+mei!O41+jun!M41+jul!M41+aug!M41+N41)</f>
        <v>1721</v>
      </c>
    </row>
    <row r="42" spans="1:15" ht="12.75">
      <c r="A42" s="38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9">
        <f t="shared" si="0"/>
        <v>0</v>
      </c>
      <c r="M42" s="10">
        <f>SUM(feb!F42+mrt!K42+apr!L42+mei!M42+jun!K42+jul!K42+aug!K42+L42)</f>
        <v>0</v>
      </c>
      <c r="N42" s="18">
        <f t="shared" si="1"/>
        <v>0</v>
      </c>
      <c r="O42" s="22">
        <f>SUM(feb!H42+mrt!M42+apr!N42+mei!O42+jun!M42+jul!M42+aug!M42+N42)</f>
        <v>0</v>
      </c>
    </row>
    <row r="43" spans="1:15" ht="12.75">
      <c r="A43" s="14" t="s">
        <v>38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9">
        <f t="shared" si="0"/>
        <v>0</v>
      </c>
      <c r="M43" s="10">
        <f>SUM(feb!F43+mrt!K43+apr!L43+mei!M43+jun!K43+jul!K43+aug!K43+L43)</f>
        <v>0</v>
      </c>
      <c r="N43" s="18">
        <f t="shared" si="1"/>
        <v>0</v>
      </c>
      <c r="O43" s="22">
        <f>SUM(feb!H43+mrt!M43+apr!N43+mei!O43+jun!M43+jul!M43+aug!M43+N43)</f>
        <v>0</v>
      </c>
    </row>
    <row r="44" spans="1:15" ht="12.75">
      <c r="A44" s="14" t="s">
        <v>13</v>
      </c>
      <c r="B44" s="12">
        <v>144</v>
      </c>
      <c r="C44" s="12">
        <v>94</v>
      </c>
      <c r="D44" s="12">
        <v>141</v>
      </c>
      <c r="E44" s="12">
        <v>101</v>
      </c>
      <c r="F44" s="12">
        <v>220</v>
      </c>
      <c r="G44" s="12">
        <v>74</v>
      </c>
      <c r="H44" s="12"/>
      <c r="I44" s="12"/>
      <c r="J44" s="12"/>
      <c r="K44" s="12">
        <v>70</v>
      </c>
      <c r="L44" s="9">
        <v>5</v>
      </c>
      <c r="M44" s="10">
        <f>SUM(feb!F44+mrt!K44+apr!L44+mei!M44+jun!K44+jul!K44+aug!K44+L44)</f>
        <v>36</v>
      </c>
      <c r="N44" s="18">
        <f t="shared" si="1"/>
        <v>844</v>
      </c>
      <c r="O44" s="22">
        <f>SUM(feb!H44+mrt!M44+apr!N44+mei!O44+jun!M44+jul!M44+aug!M44+N44)</f>
        <v>6030</v>
      </c>
    </row>
    <row r="45" spans="1:15" ht="12.75">
      <c r="A45" s="38" t="s">
        <v>106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9">
        <f t="shared" si="0"/>
        <v>0</v>
      </c>
      <c r="M45" s="10">
        <f>SUM(feb!F45+mrt!K45+apr!L45+mei!M45+jun!K45+jul!K45+aug!K45+L45)</f>
        <v>0</v>
      </c>
      <c r="N45" s="18">
        <f t="shared" si="1"/>
        <v>0</v>
      </c>
      <c r="O45" s="22">
        <f>SUM(feb!H45+mrt!M45+apr!N45+mei!O45+jun!M45+jul!M45+aug!M45+N45)</f>
        <v>0</v>
      </c>
    </row>
    <row r="46" spans="1:15" ht="12.75">
      <c r="A46" s="38" t="s">
        <v>140</v>
      </c>
      <c r="B46" s="12"/>
      <c r="C46" s="12"/>
      <c r="D46" s="12"/>
      <c r="E46" s="12">
        <v>101</v>
      </c>
      <c r="F46" s="12"/>
      <c r="G46" s="12"/>
      <c r="H46" s="12"/>
      <c r="I46" s="12"/>
      <c r="J46" s="12"/>
      <c r="K46" s="12"/>
      <c r="L46" s="9">
        <f t="shared" si="0"/>
        <v>1</v>
      </c>
      <c r="M46" s="10">
        <f>SUM(feb!F46+mrt!K46+apr!L46+mei!M46+jun!K46+jul!K46+aug!K46+L46)</f>
        <v>21</v>
      </c>
      <c r="N46" s="18">
        <f t="shared" si="1"/>
        <v>101</v>
      </c>
      <c r="O46" s="22">
        <f>SUM(feb!H46+mrt!M46+apr!N46+mei!O46+jun!M46+jul!M46+aug!M46+N46)</f>
        <v>1876</v>
      </c>
    </row>
    <row r="47" spans="1:15" ht="12.75">
      <c r="A47" s="14" t="s">
        <v>94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9">
        <f t="shared" si="0"/>
        <v>0</v>
      </c>
      <c r="M47" s="10">
        <f>SUM(feb!F47+mrt!K47+apr!L47+mei!M47+jun!K47+jul!K47+aug!K47+L47)</f>
        <v>0</v>
      </c>
      <c r="N47" s="18">
        <f t="shared" si="1"/>
        <v>0</v>
      </c>
      <c r="O47" s="22">
        <f>SUM(feb!H47+mrt!M47+apr!N47+mei!O47+jun!M47+jul!M47+aug!M47+N47)</f>
        <v>0</v>
      </c>
    </row>
    <row r="48" spans="1:15" ht="12.75">
      <c r="A48" s="38" t="s">
        <v>112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9">
        <f t="shared" si="0"/>
        <v>0</v>
      </c>
      <c r="M48" s="10">
        <f>SUM(feb!F48+mrt!K48+apr!L48+mei!M48+jun!K48+jul!K48+aug!K48+L48)</f>
        <v>0</v>
      </c>
      <c r="N48" s="18">
        <f t="shared" si="1"/>
        <v>0</v>
      </c>
      <c r="O48" s="22">
        <f>SUM(feb!H48+mrt!M48+apr!N48+mei!O48+jun!M48+jul!M48+aug!M48+N48)</f>
        <v>0</v>
      </c>
    </row>
    <row r="49" spans="1:15" ht="12.75">
      <c r="A49" s="38" t="s">
        <v>162</v>
      </c>
      <c r="B49" s="12"/>
      <c r="C49" s="12">
        <v>94</v>
      </c>
      <c r="D49" s="12"/>
      <c r="E49" s="12">
        <v>101</v>
      </c>
      <c r="F49" s="12">
        <v>55</v>
      </c>
      <c r="G49" s="12">
        <v>74</v>
      </c>
      <c r="H49" s="12"/>
      <c r="I49" s="12">
        <v>73</v>
      </c>
      <c r="J49" s="12"/>
      <c r="K49" s="12">
        <v>70</v>
      </c>
      <c r="L49" s="9">
        <v>5</v>
      </c>
      <c r="M49" s="10">
        <f>SUM(feb!F49+mrt!K49+apr!L49+mei!M49+jun!K49+jul!K49+aug!K49+L49)</f>
        <v>7</v>
      </c>
      <c r="N49" s="18">
        <f>SUM(B49:K49)</f>
        <v>467</v>
      </c>
      <c r="O49" s="22">
        <f>SUM(feb!H49+mrt!M49+apr!N49+mei!O49+jun!M49+jul!M49+aug!M49+N49)</f>
        <v>637</v>
      </c>
    </row>
    <row r="50" spans="1:15" ht="12.75">
      <c r="A50" s="14" t="s">
        <v>14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9">
        <f t="shared" si="0"/>
        <v>0</v>
      </c>
      <c r="M50" s="10">
        <f>SUM(feb!F50+mrt!K50+apr!L50+mei!M50+jun!K50+jul!K50+aug!K50+L50)</f>
        <v>15</v>
      </c>
      <c r="N50" s="18">
        <f t="shared" si="1"/>
        <v>0</v>
      </c>
      <c r="O50" s="22">
        <f>SUM(feb!H50+mrt!M50+apr!N50+mei!O50+jun!M50+jul!M50+aug!M50+N50)</f>
        <v>2314</v>
      </c>
    </row>
    <row r="51" spans="1:15" ht="12.75">
      <c r="A51" s="14" t="s">
        <v>126</v>
      </c>
      <c r="B51" s="12"/>
      <c r="C51" s="12"/>
      <c r="D51" s="12"/>
      <c r="E51" s="12">
        <v>52</v>
      </c>
      <c r="F51" s="12"/>
      <c r="G51" s="12">
        <v>51</v>
      </c>
      <c r="H51" s="12"/>
      <c r="I51" s="12">
        <v>48</v>
      </c>
      <c r="J51" s="12"/>
      <c r="K51" s="12">
        <v>55</v>
      </c>
      <c r="L51" s="9">
        <f t="shared" si="0"/>
        <v>4</v>
      </c>
      <c r="M51" s="10">
        <f>SUM(feb!F51+mrt!K51+apr!L51+mei!M51+jun!K51+jul!K51+aug!K51+L51)</f>
        <v>27</v>
      </c>
      <c r="N51" s="18">
        <f t="shared" si="1"/>
        <v>206</v>
      </c>
      <c r="O51" s="22">
        <f>SUM(feb!H51+mrt!M51+apr!N51+mei!O51+jun!M51+jul!M51+aug!M51+N51)</f>
        <v>1406</v>
      </c>
    </row>
    <row r="52" spans="1:15" ht="12.75">
      <c r="A52" s="14" t="s">
        <v>123</v>
      </c>
      <c r="B52" s="12"/>
      <c r="C52" s="12">
        <v>55</v>
      </c>
      <c r="D52" s="12"/>
      <c r="E52" s="12">
        <v>52</v>
      </c>
      <c r="F52" s="12"/>
      <c r="G52" s="12"/>
      <c r="H52" s="12"/>
      <c r="I52" s="12">
        <v>48</v>
      </c>
      <c r="J52" s="12"/>
      <c r="K52" s="12">
        <v>55</v>
      </c>
      <c r="L52" s="9">
        <f t="shared" si="0"/>
        <v>4</v>
      </c>
      <c r="M52" s="10">
        <f>SUM(feb!F52+mrt!K52+apr!L52+mei!M52+jun!K52+jul!K52+aug!K52+L52)</f>
        <v>21</v>
      </c>
      <c r="N52" s="18">
        <f t="shared" si="1"/>
        <v>210</v>
      </c>
      <c r="O52" s="22">
        <f>SUM(feb!H52+mrt!M52+apr!N52+mei!O52+jun!M52+jul!M52+aug!M52+N52)</f>
        <v>1084</v>
      </c>
    </row>
    <row r="53" spans="1:15" ht="12.75">
      <c r="A53" s="14" t="s">
        <v>15</v>
      </c>
      <c r="B53" s="12">
        <v>104</v>
      </c>
      <c r="C53" s="12"/>
      <c r="D53" s="12"/>
      <c r="E53" s="12"/>
      <c r="F53" s="12">
        <v>150</v>
      </c>
      <c r="G53" s="12"/>
      <c r="H53" s="12"/>
      <c r="I53" s="12"/>
      <c r="J53" s="12"/>
      <c r="K53" s="12"/>
      <c r="L53" s="9">
        <v>1</v>
      </c>
      <c r="M53" s="10">
        <f>SUM(feb!F53+mrt!K53+apr!L53+mei!M53+jun!K53+jul!K53+aug!K53+L53)</f>
        <v>20</v>
      </c>
      <c r="N53" s="18">
        <f t="shared" si="1"/>
        <v>254</v>
      </c>
      <c r="O53" s="22">
        <f>SUM(feb!H53+mrt!M53+apr!N53+mei!O53+jun!M53+jul!M53+aug!M53+N53)</f>
        <v>1995</v>
      </c>
    </row>
    <row r="54" spans="1:15" ht="12.75">
      <c r="A54" s="14" t="s">
        <v>79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9">
        <f t="shared" si="0"/>
        <v>0</v>
      </c>
      <c r="M54" s="10">
        <f>SUM(feb!F54+mrt!K54+apr!L54+mei!M54+jun!K54+jul!K54+aug!K54+L54)</f>
        <v>23</v>
      </c>
      <c r="N54" s="18">
        <f t="shared" si="1"/>
        <v>0</v>
      </c>
      <c r="O54" s="22">
        <f>SUM(feb!H54+mrt!M54+apr!N54+mei!O54+jun!M54+jul!M54+aug!M54+N54)</f>
        <v>4111</v>
      </c>
    </row>
    <row r="55" spans="1:15" ht="12.75">
      <c r="A55" s="14" t="s">
        <v>68</v>
      </c>
      <c r="B55" s="12"/>
      <c r="C55" s="12">
        <v>65</v>
      </c>
      <c r="D55" s="12"/>
      <c r="E55" s="12">
        <v>76</v>
      </c>
      <c r="F55" s="12"/>
      <c r="G55" s="53"/>
      <c r="H55" s="12"/>
      <c r="I55" s="12"/>
      <c r="J55" s="12"/>
      <c r="K55" s="12"/>
      <c r="L55" s="9">
        <f t="shared" si="0"/>
        <v>2</v>
      </c>
      <c r="M55" s="10">
        <f>SUM(feb!F55+mrt!K55+apr!L55+mei!M55+jun!K55+jul!K55+aug!K55+L55)</f>
        <v>10</v>
      </c>
      <c r="N55" s="18">
        <f t="shared" si="1"/>
        <v>141</v>
      </c>
      <c r="O55" s="22">
        <f>SUM(feb!H55+mrt!M55+apr!N55+mei!O55+jun!M55+jul!M55+aug!M55+N55)</f>
        <v>921</v>
      </c>
    </row>
    <row r="56" spans="1:15" ht="12.75">
      <c r="A56" s="14" t="s">
        <v>73</v>
      </c>
      <c r="B56" s="12"/>
      <c r="C56" s="12"/>
      <c r="D56" s="12"/>
      <c r="E56" s="12"/>
      <c r="F56" s="12">
        <v>150</v>
      </c>
      <c r="G56" s="12"/>
      <c r="H56" s="12"/>
      <c r="I56" s="12">
        <v>62</v>
      </c>
      <c r="J56" s="12"/>
      <c r="K56" s="12">
        <v>67</v>
      </c>
      <c r="L56" s="9">
        <v>3</v>
      </c>
      <c r="M56" s="10">
        <f>SUM(feb!F56+mrt!K56+apr!L56+mei!M56+jun!K56+jul!K56+aug!K56+L56)</f>
        <v>22</v>
      </c>
      <c r="N56" s="18">
        <f t="shared" si="1"/>
        <v>279</v>
      </c>
      <c r="O56" s="22">
        <f>SUM(feb!H56+mrt!M56+apr!N56+mei!O56+jun!M56+jul!M56+aug!M56+N56)</f>
        <v>2469</v>
      </c>
    </row>
    <row r="57" spans="1:15" ht="12.75">
      <c r="A57" s="14" t="s">
        <v>137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9">
        <f t="shared" si="0"/>
        <v>0</v>
      </c>
      <c r="M57" s="10">
        <f>SUM(feb!F57+mrt!K57+apr!L57+mei!M57+jun!K57+jul!K57+aug!K57+L57)</f>
        <v>16</v>
      </c>
      <c r="N57" s="18">
        <f t="shared" si="1"/>
        <v>0</v>
      </c>
      <c r="O57" s="22">
        <f>SUM(feb!H57+mrt!M57+apr!N57+mei!O57+jun!M57+jul!M57+aug!M57+N57)</f>
        <v>1491</v>
      </c>
    </row>
    <row r="58" spans="1:15" ht="12.75">
      <c r="A58" s="14" t="s">
        <v>107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9">
        <f t="shared" si="0"/>
        <v>0</v>
      </c>
      <c r="M58" s="10">
        <f>SUM(feb!F58+mrt!K58+apr!L58+mei!M58+jun!K58+jul!K58+aug!K58+L58)</f>
        <v>3</v>
      </c>
      <c r="N58" s="18">
        <f t="shared" si="1"/>
        <v>0</v>
      </c>
      <c r="O58" s="22">
        <f>SUM(feb!H58+mrt!M58+apr!N58+mei!O58+jun!M58+jul!M58+aug!M58+N58)</f>
        <v>275</v>
      </c>
    </row>
    <row r="59" spans="1:15" ht="12.75">
      <c r="A59" s="14" t="s">
        <v>35</v>
      </c>
      <c r="B59" s="12"/>
      <c r="C59" s="12"/>
      <c r="D59" s="12"/>
      <c r="E59" s="12"/>
      <c r="F59" s="12">
        <v>55</v>
      </c>
      <c r="G59" s="12"/>
      <c r="H59" s="12"/>
      <c r="I59" s="12"/>
      <c r="J59" s="12"/>
      <c r="K59" s="12"/>
      <c r="L59" s="9">
        <v>1</v>
      </c>
      <c r="M59" s="10">
        <f>SUM(feb!F59+mrt!K59+apr!L59+mei!M59+jun!K59+jul!K59+aug!K59+L59)</f>
        <v>20</v>
      </c>
      <c r="N59" s="18">
        <f t="shared" si="1"/>
        <v>55</v>
      </c>
      <c r="O59" s="22">
        <f>SUM(feb!H59+mrt!M59+apr!N59+mei!O59+jun!M59+jul!M59+aug!M59+N59)</f>
        <v>1982</v>
      </c>
    </row>
    <row r="60" spans="1:15" ht="12.75">
      <c r="A60" s="14" t="s">
        <v>78</v>
      </c>
      <c r="B60" s="12"/>
      <c r="C60" s="12"/>
      <c r="D60" s="12"/>
      <c r="E60" s="12"/>
      <c r="F60" s="12">
        <v>110</v>
      </c>
      <c r="G60" s="12"/>
      <c r="H60" s="12"/>
      <c r="I60" s="12">
        <v>73</v>
      </c>
      <c r="J60" s="12"/>
      <c r="K60" s="12"/>
      <c r="L60" s="9">
        <v>2</v>
      </c>
      <c r="M60" s="10">
        <f>SUM(feb!F60+mrt!K60+apr!L60+mei!M60+jun!K60+jul!K60+aug!K60+L60)</f>
        <v>21</v>
      </c>
      <c r="N60" s="18">
        <f t="shared" si="1"/>
        <v>183</v>
      </c>
      <c r="O60" s="22">
        <f>SUM(feb!H60+mrt!M60+apr!N60+mei!O60+jun!M60+jul!M60+aug!M60+N60)</f>
        <v>2176</v>
      </c>
    </row>
    <row r="61" spans="1:15" ht="12.75">
      <c r="A61" s="14" t="s">
        <v>98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">
        <f t="shared" si="0"/>
        <v>0</v>
      </c>
      <c r="M61" s="10">
        <f>SUM(feb!F61+mrt!K61+apr!L61+mei!M61+jun!K61+jul!K61+aug!K61+L61)</f>
        <v>0</v>
      </c>
      <c r="N61" s="18">
        <f t="shared" si="1"/>
        <v>0</v>
      </c>
      <c r="O61" s="22">
        <f>SUM(feb!H61+mrt!M61+apr!N61+mei!O61+jun!M61+jul!M61+aug!M61+N61)</f>
        <v>0</v>
      </c>
    </row>
    <row r="62" spans="1:15" ht="12.75">
      <c r="A62" s="14" t="s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9">
        <f t="shared" si="0"/>
        <v>0</v>
      </c>
      <c r="M62" s="10">
        <f>SUM(feb!F62+mrt!K62+apr!L62+mei!M62+jun!K62+jul!K62+aug!K62+L62)</f>
        <v>7</v>
      </c>
      <c r="N62" s="18">
        <f t="shared" si="1"/>
        <v>0</v>
      </c>
      <c r="O62" s="22">
        <f>SUM(feb!H62+mrt!M62+apr!N62+mei!O62+jun!M62+jul!M62+aug!M62+N62)</f>
        <v>360</v>
      </c>
    </row>
    <row r="63" spans="1:15" ht="12.75">
      <c r="A63" s="14" t="s">
        <v>125</v>
      </c>
      <c r="B63" s="12">
        <v>104</v>
      </c>
      <c r="C63" s="12">
        <v>65</v>
      </c>
      <c r="D63" s="12"/>
      <c r="E63" s="12">
        <v>76</v>
      </c>
      <c r="F63" s="12">
        <v>150</v>
      </c>
      <c r="G63" s="12">
        <v>74</v>
      </c>
      <c r="H63" s="12"/>
      <c r="I63" s="12">
        <v>62</v>
      </c>
      <c r="J63" s="12">
        <v>73</v>
      </c>
      <c r="K63" s="12">
        <v>67</v>
      </c>
      <c r="L63" s="9">
        <v>5</v>
      </c>
      <c r="M63" s="10">
        <f>SUM(feb!F63+mrt!K63+apr!L63+mei!M63+jun!K63+jul!K63+aug!K63+L63)</f>
        <v>31</v>
      </c>
      <c r="N63" s="18">
        <f t="shared" si="1"/>
        <v>671</v>
      </c>
      <c r="O63" s="22">
        <f>SUM(feb!H63+mrt!M63+apr!N63+mei!O63+jun!M63+jul!M63+aug!M63+N63)</f>
        <v>3785</v>
      </c>
    </row>
    <row r="64" spans="1:15" ht="12.75">
      <c r="A64" s="14" t="s">
        <v>17</v>
      </c>
      <c r="B64" s="12"/>
      <c r="C64" s="12">
        <v>94</v>
      </c>
      <c r="D64" s="12">
        <v>141</v>
      </c>
      <c r="E64" s="12">
        <v>101</v>
      </c>
      <c r="F64" s="12">
        <v>110</v>
      </c>
      <c r="G64" s="12">
        <v>74</v>
      </c>
      <c r="H64" s="12"/>
      <c r="I64" s="12">
        <v>73</v>
      </c>
      <c r="J64" s="12"/>
      <c r="K64" s="12">
        <v>70</v>
      </c>
      <c r="L64" s="9">
        <v>5</v>
      </c>
      <c r="M64" s="10">
        <f>SUM(feb!F64+mrt!K64+apr!L64+mei!M64+jun!K64+jul!K64+aug!K64+L64)</f>
        <v>34</v>
      </c>
      <c r="N64" s="18">
        <f t="shared" si="1"/>
        <v>663</v>
      </c>
      <c r="O64" s="22">
        <f>SUM(feb!H64+mrt!M64+apr!N64+mei!O64+jun!M64+jul!M64+aug!M64+N64)</f>
        <v>4083</v>
      </c>
    </row>
    <row r="65" spans="1:15" ht="12.75">
      <c r="A65" s="14" t="s">
        <v>77</v>
      </c>
      <c r="B65" s="12">
        <v>104</v>
      </c>
      <c r="C65" s="12"/>
      <c r="D65" s="12"/>
      <c r="E65" s="12">
        <v>76</v>
      </c>
      <c r="F65" s="12">
        <v>100</v>
      </c>
      <c r="G65" s="12"/>
      <c r="H65" s="12">
        <v>66</v>
      </c>
      <c r="I65" s="12"/>
      <c r="J65" s="12">
        <v>73</v>
      </c>
      <c r="K65" s="12">
        <v>67</v>
      </c>
      <c r="L65" s="9">
        <v>3</v>
      </c>
      <c r="M65" s="10">
        <f>SUM(feb!F65+mrt!K65+apr!L65+mei!M65+jun!K65+jul!K65+aug!K65+L65)</f>
        <v>31</v>
      </c>
      <c r="N65" s="18">
        <f t="shared" si="1"/>
        <v>486</v>
      </c>
      <c r="O65" s="22">
        <f>SUM(feb!H65+mrt!M65+apr!N65+mei!O65+jun!M65+jul!M65+aug!M65+N65)</f>
        <v>3115</v>
      </c>
    </row>
    <row r="66" spans="1:15" ht="12.75">
      <c r="A66" s="14" t="s">
        <v>18</v>
      </c>
      <c r="B66" s="12"/>
      <c r="C66" s="12">
        <v>55</v>
      </c>
      <c r="D66" s="12"/>
      <c r="E66" s="12"/>
      <c r="F66" s="12"/>
      <c r="G66" s="12"/>
      <c r="H66" s="12"/>
      <c r="I66" s="12"/>
      <c r="J66" s="12"/>
      <c r="K66" s="12">
        <v>67</v>
      </c>
      <c r="L66" s="9">
        <f t="shared" si="0"/>
        <v>2</v>
      </c>
      <c r="M66" s="10">
        <f>SUM(feb!F66+mrt!K66+apr!L66+mei!M66+jun!K66+jul!K66+aug!K66+L66)</f>
        <v>20</v>
      </c>
      <c r="N66" s="18">
        <f t="shared" si="1"/>
        <v>122</v>
      </c>
      <c r="O66" s="22">
        <f>SUM(feb!H66+mrt!M66+apr!N66+mei!O66+jun!M66+jul!M66+aug!M66+N66)</f>
        <v>1066</v>
      </c>
    </row>
    <row r="67" spans="1:15" ht="12.75">
      <c r="A67" s="14" t="s">
        <v>19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9">
        <f t="shared" si="0"/>
        <v>0</v>
      </c>
      <c r="M67" s="10">
        <f>SUM(feb!F67+mrt!K67+apr!L67+mei!M67+jun!K67+jul!K67+aug!K67+L67)</f>
        <v>0</v>
      </c>
      <c r="N67" s="18">
        <f t="shared" si="1"/>
        <v>0</v>
      </c>
      <c r="O67" s="22">
        <f>SUM(feb!H67+mrt!M67+apr!N67+mei!O67+jun!M67+jul!M67+aug!M67+N67)</f>
        <v>0</v>
      </c>
    </row>
    <row r="68" spans="1:15" ht="12.75">
      <c r="A68" s="14" t="s">
        <v>71</v>
      </c>
      <c r="B68" s="12"/>
      <c r="C68" s="12">
        <v>65</v>
      </c>
      <c r="D68" s="12"/>
      <c r="E68" s="12">
        <v>76</v>
      </c>
      <c r="F68" s="12">
        <v>100</v>
      </c>
      <c r="G68" s="12"/>
      <c r="H68" s="12"/>
      <c r="I68" s="12"/>
      <c r="J68" s="12">
        <v>73</v>
      </c>
      <c r="K68" s="12"/>
      <c r="L68" s="9">
        <v>3</v>
      </c>
      <c r="M68" s="10">
        <f>SUM(feb!F68+mrt!K68+apr!L68+mei!M68+jun!K68+jul!K68+aug!K68+L68)</f>
        <v>28</v>
      </c>
      <c r="N68" s="18">
        <f t="shared" si="1"/>
        <v>314</v>
      </c>
      <c r="O68" s="22">
        <f>SUM(feb!H68+mrt!M68+apr!N68+mei!O68+jun!M68+jul!M68+aug!M68+N68)</f>
        <v>2522</v>
      </c>
    </row>
    <row r="69" spans="1:15" ht="12.75">
      <c r="A69" s="14" t="s">
        <v>152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9">
        <f>COUNT(C69,E69,G69,I69,K69)</f>
        <v>0</v>
      </c>
      <c r="M69" s="10">
        <f>SUM(feb!F69+mrt!K69+apr!L69+mei!M69+jun!K69+jul!K69+aug!K69+L69)</f>
        <v>3</v>
      </c>
      <c r="N69" s="18">
        <f>SUM(B69:K69)</f>
        <v>0</v>
      </c>
      <c r="O69" s="22">
        <f>SUM(feb!H69+mrt!M69+apr!N69+mei!O69+jun!M69+jul!M69+aug!M69+N69)</f>
        <v>161</v>
      </c>
    </row>
    <row r="70" spans="1:15" ht="12.75">
      <c r="A70" s="14" t="s">
        <v>34</v>
      </c>
      <c r="B70" s="12"/>
      <c r="C70" s="12"/>
      <c r="D70" s="12"/>
      <c r="E70" s="12"/>
      <c r="F70" s="12">
        <v>100</v>
      </c>
      <c r="G70" s="12"/>
      <c r="H70" s="12"/>
      <c r="I70" s="12"/>
      <c r="J70" s="12"/>
      <c r="K70" s="12"/>
      <c r="L70" s="9">
        <v>1</v>
      </c>
      <c r="M70" s="10">
        <f>SUM(feb!F70+mrt!K70+apr!L70+mei!M70+jun!K70+jul!K70+aug!K70+L70)</f>
        <v>7</v>
      </c>
      <c r="N70" s="18">
        <f t="shared" si="1"/>
        <v>100</v>
      </c>
      <c r="O70" s="22">
        <f>SUM(feb!H70+mrt!M70+apr!N70+mei!O70+jun!M70+jul!M70+aug!M70+N70)</f>
        <v>727</v>
      </c>
    </row>
    <row r="71" spans="1:15" ht="12.75">
      <c r="A71" s="14" t="s">
        <v>151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9">
        <f t="shared" si="0"/>
        <v>0</v>
      </c>
      <c r="M71" s="10">
        <f>SUM(feb!F71+mrt!K71+apr!L71+mei!M71+jun!K71+jul!K71+aug!K71+L71)</f>
        <v>3</v>
      </c>
      <c r="N71" s="18">
        <f t="shared" si="1"/>
        <v>0</v>
      </c>
      <c r="O71" s="22">
        <f>SUM(feb!H71+mrt!M71+apr!N71+mei!O71+jun!M71+jul!M71+aug!M71+N71)</f>
        <v>200</v>
      </c>
    </row>
    <row r="72" spans="1:15" ht="12.75">
      <c r="A72" s="14" t="s">
        <v>147</v>
      </c>
      <c r="B72" s="12"/>
      <c r="C72" s="12"/>
      <c r="D72" s="12"/>
      <c r="E72" s="12">
        <v>76</v>
      </c>
      <c r="F72" s="12">
        <v>100</v>
      </c>
      <c r="G72" s="12"/>
      <c r="H72" s="12"/>
      <c r="I72" s="12"/>
      <c r="J72" s="12"/>
      <c r="K72" s="12"/>
      <c r="L72" s="9">
        <v>2</v>
      </c>
      <c r="M72" s="10">
        <f>SUM(feb!F72+mrt!K72+apr!L72+mei!M72+jun!K72+jul!K72+aug!K72+L72)</f>
        <v>11</v>
      </c>
      <c r="N72" s="18">
        <f t="shared" si="1"/>
        <v>176</v>
      </c>
      <c r="O72" s="22">
        <f>SUM(feb!H72+mrt!M72+apr!N72+mei!O72+jun!M72+jul!M72+aug!M72+N72)</f>
        <v>839</v>
      </c>
    </row>
    <row r="73" spans="1:15" ht="12.75">
      <c r="A73" s="14" t="s">
        <v>108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9">
        <f t="shared" si="0"/>
        <v>0</v>
      </c>
      <c r="M73" s="10">
        <f>SUM(feb!F73+mrt!K73+apr!L73+mei!M73+jun!K73+jul!K73+aug!K73+L73)</f>
        <v>0</v>
      </c>
      <c r="N73" s="18">
        <f t="shared" si="1"/>
        <v>0</v>
      </c>
      <c r="O73" s="22">
        <f>SUM(feb!H73+mrt!M73+apr!N73+mei!O73+jun!M73+jul!M73+aug!M73+N73)</f>
        <v>0</v>
      </c>
    </row>
    <row r="74" spans="1:15" ht="12.75">
      <c r="A74" s="14" t="s">
        <v>109</v>
      </c>
      <c r="B74" s="12">
        <v>104</v>
      </c>
      <c r="C74" s="12"/>
      <c r="D74" s="12">
        <v>81</v>
      </c>
      <c r="E74" s="12">
        <v>76</v>
      </c>
      <c r="F74" s="12">
        <v>150</v>
      </c>
      <c r="G74" s="12">
        <v>74</v>
      </c>
      <c r="H74" s="12"/>
      <c r="I74" s="12">
        <v>62</v>
      </c>
      <c r="J74" s="12">
        <v>73</v>
      </c>
      <c r="K74" s="12">
        <v>67</v>
      </c>
      <c r="L74" s="9">
        <v>5</v>
      </c>
      <c r="M74" s="10">
        <f>SUM(feb!F74+mrt!K74+apr!L74+mei!M74+jun!K74+jul!K74+aug!K74+L74)</f>
        <v>28</v>
      </c>
      <c r="N74" s="18">
        <f t="shared" si="1"/>
        <v>687</v>
      </c>
      <c r="O74" s="22">
        <f>SUM(feb!H74+mrt!M74+apr!N74+mei!O74+jun!M74+jul!M74+aug!M74+N74)</f>
        <v>2687</v>
      </c>
    </row>
    <row r="75" spans="1:15" ht="12.75">
      <c r="A75" s="14" t="s">
        <v>141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9">
        <f aca="true" t="shared" si="2" ref="L75:L84">COUNT(C75,E75,G75,I75,K75)</f>
        <v>0</v>
      </c>
      <c r="M75" s="10">
        <f>SUM(feb!F75+mrt!K75+apr!L75+mei!M75+jun!K75+jul!K75+aug!K75+L75)</f>
        <v>0</v>
      </c>
      <c r="N75" s="18">
        <f aca="true" t="shared" si="3" ref="N75:N86">SUM(B75:K75)</f>
        <v>0</v>
      </c>
      <c r="O75" s="22">
        <f>SUM(feb!H75+mrt!M75+apr!N75+mei!O75+jun!M75+jul!M75+aug!M75+N75)</f>
        <v>0</v>
      </c>
    </row>
    <row r="76" spans="1:15" ht="12.75">
      <c r="A76" s="14" t="s">
        <v>83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9">
        <f t="shared" si="2"/>
        <v>0</v>
      </c>
      <c r="M76" s="10">
        <f>SUM(feb!F76+mrt!K76+apr!L76+mei!M76+jun!K76+jul!K76+aug!K76+L76)</f>
        <v>14</v>
      </c>
      <c r="N76" s="18">
        <f t="shared" si="3"/>
        <v>0</v>
      </c>
      <c r="O76" s="22">
        <f>SUM(feb!H76+mrt!M76+apr!N76+mei!O76+jun!M76+jul!M76+aug!M76+N76)</f>
        <v>1856</v>
      </c>
    </row>
    <row r="77" spans="1:15" ht="12.75">
      <c r="A77" s="14" t="s">
        <v>74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9">
        <f t="shared" si="2"/>
        <v>0</v>
      </c>
      <c r="M77" s="10">
        <f>SUM(feb!F77+mrt!K77+apr!L77+mei!M77+jun!K77+jul!K77+aug!K77+L77)</f>
        <v>19</v>
      </c>
      <c r="N77" s="18">
        <f t="shared" si="3"/>
        <v>0</v>
      </c>
      <c r="O77" s="22">
        <f>SUM(feb!H77+mrt!M77+apr!N77+mei!O77+jun!M77+jul!M77+aug!M77+N77)</f>
        <v>2190</v>
      </c>
    </row>
    <row r="78" spans="1:15" ht="12.75">
      <c r="A78" s="14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9">
        <f t="shared" si="2"/>
        <v>0</v>
      </c>
      <c r="M78" s="10">
        <f>SUM(feb!F78+mrt!K78+apr!L78+mei!M78+jun!K78+jul!K78+aug!K78+L78)</f>
        <v>0</v>
      </c>
      <c r="N78" s="18">
        <f t="shared" si="3"/>
        <v>0</v>
      </c>
      <c r="O78" s="22">
        <f>SUM(feb!H78+mrt!M78+apr!N78+mei!O78+jun!M78+jul!M78+aug!M78+N78)</f>
        <v>0</v>
      </c>
    </row>
    <row r="79" spans="1:15" ht="12.75">
      <c r="A79" s="14" t="s">
        <v>110</v>
      </c>
      <c r="B79" s="12">
        <v>88</v>
      </c>
      <c r="C79" s="12"/>
      <c r="D79" s="12">
        <v>110</v>
      </c>
      <c r="E79" s="12"/>
      <c r="F79" s="12">
        <v>105</v>
      </c>
      <c r="G79" s="12"/>
      <c r="H79" s="12">
        <v>66</v>
      </c>
      <c r="I79" s="12"/>
      <c r="J79" s="12">
        <v>73</v>
      </c>
      <c r="K79" s="12"/>
      <c r="L79" s="9">
        <v>1</v>
      </c>
      <c r="M79" s="10">
        <f>SUM(feb!F79+mrt!K79+apr!L79+mei!M79+jun!K79+jul!K79+aug!K79+L79)</f>
        <v>11</v>
      </c>
      <c r="N79" s="18">
        <f t="shared" si="3"/>
        <v>442</v>
      </c>
      <c r="O79" s="22">
        <f>SUM(feb!H79+mrt!M79+apr!N79+mei!O79+jun!M79+jul!M79+aug!M79+N79)</f>
        <v>1960</v>
      </c>
    </row>
    <row r="80" spans="1:15" ht="12.75">
      <c r="A80" s="14" t="s">
        <v>20</v>
      </c>
      <c r="B80" s="12"/>
      <c r="C80" s="12"/>
      <c r="D80" s="12"/>
      <c r="E80" s="12">
        <v>52</v>
      </c>
      <c r="F80" s="12"/>
      <c r="G80" s="12">
        <v>51</v>
      </c>
      <c r="H80" s="12"/>
      <c r="I80" s="12">
        <v>48</v>
      </c>
      <c r="J80" s="12"/>
      <c r="K80" s="12">
        <v>55</v>
      </c>
      <c r="L80" s="9">
        <f t="shared" si="2"/>
        <v>4</v>
      </c>
      <c r="M80" s="10">
        <f>SUM(feb!F80+mrt!K80+apr!L80+mei!M80+jun!K80+jul!K80+aug!K80+L80)</f>
        <v>24</v>
      </c>
      <c r="N80" s="18">
        <f t="shared" si="3"/>
        <v>206</v>
      </c>
      <c r="O80" s="22">
        <f>SUM(feb!H80+mrt!M80+apr!N80+mei!O80+jun!M80+jul!M80+aug!M80+N80)</f>
        <v>1217</v>
      </c>
    </row>
    <row r="81" spans="1:15" ht="12.75">
      <c r="A81" s="14" t="s">
        <v>21</v>
      </c>
      <c r="B81" s="12">
        <v>104</v>
      </c>
      <c r="C81" s="12">
        <v>65</v>
      </c>
      <c r="D81" s="12"/>
      <c r="E81" s="12"/>
      <c r="F81" s="12">
        <v>205</v>
      </c>
      <c r="G81" s="12"/>
      <c r="H81" s="12"/>
      <c r="I81" s="12"/>
      <c r="J81" s="12">
        <v>73</v>
      </c>
      <c r="K81" s="12">
        <v>67</v>
      </c>
      <c r="L81" s="9">
        <v>3</v>
      </c>
      <c r="M81" s="10">
        <f>SUM(feb!F81+mrt!K81+apr!L81+mei!M81+jun!K81+jul!K81+aug!K81+L81)</f>
        <v>21</v>
      </c>
      <c r="N81" s="18">
        <f t="shared" si="3"/>
        <v>514</v>
      </c>
      <c r="O81" s="22">
        <f>SUM(feb!H81+mrt!M81+apr!N81+mei!O81+jun!M81+jul!M81+aug!M81+N81)</f>
        <v>2391</v>
      </c>
    </row>
    <row r="82" spans="1:15" ht="12.75">
      <c r="A82" s="14" t="s">
        <v>72</v>
      </c>
      <c r="B82" s="12"/>
      <c r="C82" s="12">
        <v>55</v>
      </c>
      <c r="D82" s="12"/>
      <c r="E82" s="12"/>
      <c r="F82" s="12"/>
      <c r="G82" s="12">
        <v>51</v>
      </c>
      <c r="H82" s="12"/>
      <c r="I82" s="12">
        <v>48</v>
      </c>
      <c r="J82" s="12"/>
      <c r="K82" s="12"/>
      <c r="L82" s="9">
        <f t="shared" si="2"/>
        <v>3</v>
      </c>
      <c r="M82" s="10">
        <f>SUM(feb!F82+mrt!K82+apr!L82+mei!M82+jun!K82+jul!K82+aug!K82+L82)</f>
        <v>17</v>
      </c>
      <c r="N82" s="18">
        <f t="shared" si="3"/>
        <v>154</v>
      </c>
      <c r="O82" s="22">
        <f>SUM(feb!H82+mrt!M82+apr!N82+mei!O82+jun!M82+jul!M82+aug!M82+N82)</f>
        <v>870</v>
      </c>
    </row>
    <row r="83" spans="1:15" ht="12.75">
      <c r="A83" s="14" t="s">
        <v>93</v>
      </c>
      <c r="B83" s="12"/>
      <c r="C83" s="12">
        <v>55</v>
      </c>
      <c r="D83" s="12"/>
      <c r="E83" s="12"/>
      <c r="F83" s="12">
        <v>60</v>
      </c>
      <c r="G83" s="12"/>
      <c r="H83" s="12"/>
      <c r="I83" s="12"/>
      <c r="J83" s="12"/>
      <c r="K83" s="12"/>
      <c r="L83" s="9">
        <v>2</v>
      </c>
      <c r="M83" s="10">
        <f>SUM(feb!F83+mrt!K83+apr!L83+mei!M83+jun!K83+jul!K83+aug!K83+L83)</f>
        <v>13</v>
      </c>
      <c r="N83" s="18">
        <f t="shared" si="3"/>
        <v>115</v>
      </c>
      <c r="O83" s="22">
        <f>SUM(feb!H83+mrt!M83+apr!N83+mei!O83+jun!M83+jul!M83+aug!M83+N83)</f>
        <v>693</v>
      </c>
    </row>
    <row r="84" spans="1:15" ht="12.75">
      <c r="A84" s="14" t="s">
        <v>113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9">
        <f t="shared" si="2"/>
        <v>0</v>
      </c>
      <c r="M84" s="10">
        <f>SUM(feb!F84+mrt!K84+apr!L84+mei!M84+jun!K84+jul!K84+aug!K84+L84)</f>
        <v>2</v>
      </c>
      <c r="N84" s="18">
        <f t="shared" si="3"/>
        <v>0</v>
      </c>
      <c r="O84" s="22">
        <f>SUM(feb!H84+mrt!M84+apr!N84+mei!O84+jun!M84+jul!M84+aug!M84+N84)</f>
        <v>184</v>
      </c>
    </row>
    <row r="85" spans="1:15" ht="12.75">
      <c r="A85" s="14" t="s">
        <v>22</v>
      </c>
      <c r="B85" s="12"/>
      <c r="C85" s="12"/>
      <c r="D85" s="12"/>
      <c r="E85" s="12"/>
      <c r="F85" s="12">
        <v>100</v>
      </c>
      <c r="G85" s="12"/>
      <c r="H85" s="12"/>
      <c r="I85" s="12"/>
      <c r="J85" s="12"/>
      <c r="K85" s="12"/>
      <c r="L85" s="9">
        <v>1</v>
      </c>
      <c r="M85" s="10">
        <f>SUM(feb!F85+mrt!K85+apr!L85+mei!M85+jun!K85+jul!K85+aug!K85+L85)</f>
        <v>21</v>
      </c>
      <c r="N85" s="18">
        <f t="shared" si="3"/>
        <v>100</v>
      </c>
      <c r="O85" s="22">
        <f>SUM(feb!H85+mrt!M85+apr!N85+mei!O85+jun!M85+jul!M85+aug!M85+N85)</f>
        <v>1951</v>
      </c>
    </row>
    <row r="86" spans="1:15" ht="12.75">
      <c r="A86" s="14" t="s">
        <v>61</v>
      </c>
      <c r="B86" s="12"/>
      <c r="C86" s="12"/>
      <c r="D86" s="12"/>
      <c r="E86" s="12"/>
      <c r="F86" s="12">
        <v>50</v>
      </c>
      <c r="G86" s="12"/>
      <c r="H86" s="12"/>
      <c r="I86" s="12"/>
      <c r="J86" s="12"/>
      <c r="K86" s="12"/>
      <c r="L86" s="9">
        <v>1</v>
      </c>
      <c r="M86" s="10">
        <f>SUM(feb!F86+mrt!K86+apr!L86+mei!M86+jun!K86+jul!K86+aug!K86+L86)</f>
        <v>2</v>
      </c>
      <c r="N86" s="18">
        <f t="shared" si="3"/>
        <v>50</v>
      </c>
      <c r="O86" s="22">
        <f>SUM(feb!H86+mrt!M86+apr!N86+mei!O86+jun!M86+jul!M86+aug!M86+N86)</f>
        <v>315</v>
      </c>
    </row>
    <row r="87" spans="1:15" ht="12.75">
      <c r="A87" s="14" t="s">
        <v>66</v>
      </c>
      <c r="B87" s="12">
        <v>144</v>
      </c>
      <c r="C87" s="12">
        <v>94</v>
      </c>
      <c r="D87" s="12">
        <v>180</v>
      </c>
      <c r="E87" s="12">
        <v>101</v>
      </c>
      <c r="F87" s="12">
        <v>220</v>
      </c>
      <c r="G87" s="12">
        <v>74</v>
      </c>
      <c r="H87" s="12">
        <v>125</v>
      </c>
      <c r="I87" s="12">
        <v>73</v>
      </c>
      <c r="J87" s="12">
        <v>113</v>
      </c>
      <c r="K87" s="12">
        <v>70</v>
      </c>
      <c r="L87" s="9">
        <v>5</v>
      </c>
      <c r="M87" s="10">
        <f>SUM(feb!F87+mrt!K87+apr!L87+mei!M87+jun!K87+jul!K87+aug!K87+L87)</f>
        <v>38</v>
      </c>
      <c r="N87" s="18">
        <f aca="true" t="shared" si="4" ref="N87:N123">SUM(B87:K87)</f>
        <v>1194</v>
      </c>
      <c r="O87" s="22">
        <f>SUM(feb!H87+mrt!M87+apr!N87+mei!O87+jun!M87+jul!M87+aug!M87+N87)</f>
        <v>6737</v>
      </c>
    </row>
    <row r="88" spans="1:15" ht="12.75">
      <c r="A88" s="14" t="s">
        <v>153</v>
      </c>
      <c r="B88" s="12"/>
      <c r="C88" s="12"/>
      <c r="D88" s="12"/>
      <c r="E88" s="12">
        <v>52</v>
      </c>
      <c r="F88" s="12"/>
      <c r="G88" s="12">
        <v>51</v>
      </c>
      <c r="H88" s="12"/>
      <c r="I88" s="12"/>
      <c r="J88" s="12"/>
      <c r="K88" s="12">
        <v>55</v>
      </c>
      <c r="L88" s="9">
        <f>COUNT(C88,E88,G88,I88,K88)</f>
        <v>3</v>
      </c>
      <c r="M88" s="10">
        <f>SUM(feb!F88+mrt!K88+apr!L88+mei!M88+jun!K88+jul!K88+aug!K88+L88)</f>
        <v>18</v>
      </c>
      <c r="N88" s="18">
        <f>SUM(B88:K88)</f>
        <v>158</v>
      </c>
      <c r="O88" s="22">
        <f>SUM(feb!H88+mrt!M88+apr!N88+mei!O88+jun!M88+jul!M88+aug!M88+N88)</f>
        <v>947</v>
      </c>
    </row>
    <row r="89" spans="1:15" ht="12.75">
      <c r="A89" s="14" t="s">
        <v>23</v>
      </c>
      <c r="B89" s="12"/>
      <c r="C89" s="12"/>
      <c r="D89" s="12"/>
      <c r="E89" s="12"/>
      <c r="F89" s="12"/>
      <c r="G89" s="12"/>
      <c r="H89" s="12"/>
      <c r="I89" s="12">
        <v>73</v>
      </c>
      <c r="J89" s="12"/>
      <c r="K89" s="12">
        <v>70</v>
      </c>
      <c r="L89" s="9">
        <f>COUNT(C89,E89,G89,I89,K89)</f>
        <v>2</v>
      </c>
      <c r="M89" s="10">
        <f>SUM(feb!F89+mrt!K89+apr!L89+mei!M89+jun!K89+jul!K89+aug!K89+L89)</f>
        <v>30</v>
      </c>
      <c r="N89" s="18">
        <f t="shared" si="4"/>
        <v>143</v>
      </c>
      <c r="O89" s="22">
        <f>SUM(feb!H89+mrt!M89+apr!N89+mei!O89+jun!M89+jul!M89+aug!M89+N89)</f>
        <v>4507</v>
      </c>
    </row>
    <row r="90" spans="1:15" ht="12.75">
      <c r="A90" s="14" t="s">
        <v>65</v>
      </c>
      <c r="B90" s="12"/>
      <c r="C90" s="12"/>
      <c r="D90" s="12"/>
      <c r="E90" s="12"/>
      <c r="F90" s="12">
        <v>100</v>
      </c>
      <c r="G90" s="12"/>
      <c r="H90" s="12">
        <v>90</v>
      </c>
      <c r="I90" s="12"/>
      <c r="J90" s="12"/>
      <c r="K90" s="12">
        <v>67</v>
      </c>
      <c r="L90" s="9">
        <v>2</v>
      </c>
      <c r="M90" s="10">
        <f>SUM(feb!F90+mrt!K90+apr!L90+mei!M90+jun!K90+jul!K90+aug!K90+L90)</f>
        <v>25</v>
      </c>
      <c r="N90" s="18">
        <f t="shared" si="4"/>
        <v>257</v>
      </c>
      <c r="O90" s="22">
        <f>SUM(feb!H90+mrt!M90+apr!N90+mei!O90+jun!M90+jul!M90+aug!M90+N90)</f>
        <v>2532</v>
      </c>
    </row>
    <row r="91" spans="1:15" ht="12.75">
      <c r="A91" s="14" t="s">
        <v>24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9">
        <f>COUNT(C91,E91,G91,I91,K91)</f>
        <v>0</v>
      </c>
      <c r="M91" s="10">
        <f>SUM(feb!F91+mrt!K91+apr!L91+mei!M91+jun!K91+jul!K91+aug!K91+L91)</f>
        <v>1</v>
      </c>
      <c r="N91" s="18">
        <f t="shared" si="4"/>
        <v>0</v>
      </c>
      <c r="O91" s="22">
        <f>SUM(feb!H91+mrt!M91+apr!N91+mei!O91+jun!M91+jul!M91+aug!M91+N91)</f>
        <v>70</v>
      </c>
    </row>
    <row r="92" spans="1:15" ht="12.75">
      <c r="A92" s="14" t="s">
        <v>80</v>
      </c>
      <c r="B92" s="12">
        <v>144</v>
      </c>
      <c r="C92" s="12">
        <v>94</v>
      </c>
      <c r="D92" s="12"/>
      <c r="E92" s="12">
        <v>101</v>
      </c>
      <c r="F92" s="12">
        <v>165</v>
      </c>
      <c r="G92" s="12">
        <v>74</v>
      </c>
      <c r="H92" s="12"/>
      <c r="I92" s="12"/>
      <c r="J92" s="12"/>
      <c r="K92" s="12">
        <v>70</v>
      </c>
      <c r="L92" s="9">
        <v>5</v>
      </c>
      <c r="M92" s="10">
        <f>SUM(feb!F92+mrt!K92+apr!L92+mei!M92+jun!K92+jul!K92+aug!K92+L92)</f>
        <v>25</v>
      </c>
      <c r="N92" s="18">
        <f t="shared" si="4"/>
        <v>648</v>
      </c>
      <c r="O92" s="22">
        <f>SUM(feb!H92+mrt!M92+apr!N92+mei!O92+jun!M92+jul!M92+aug!M92+N92)</f>
        <v>3964</v>
      </c>
    </row>
    <row r="93" spans="1:15" ht="12.75">
      <c r="A93" s="14" t="s">
        <v>81</v>
      </c>
      <c r="B93" s="12"/>
      <c r="C93" s="12"/>
      <c r="D93" s="12"/>
      <c r="E93" s="12"/>
      <c r="F93" s="12">
        <v>50</v>
      </c>
      <c r="G93" s="12"/>
      <c r="H93" s="12"/>
      <c r="I93" s="12"/>
      <c r="J93" s="12"/>
      <c r="K93" s="12"/>
      <c r="L93" s="9">
        <f>COUNT(C93,E93,G93,I93,K93)</f>
        <v>0</v>
      </c>
      <c r="M93" s="10">
        <f>SUM(feb!F93+mrt!K93+apr!L93+mei!M93+jun!K93+jul!K93+aug!K93+L93)</f>
        <v>7</v>
      </c>
      <c r="N93" s="18">
        <f t="shared" si="4"/>
        <v>50</v>
      </c>
      <c r="O93" s="22">
        <f>SUM(feb!H93+mrt!M93+apr!N93+mei!O93+jun!M93+jul!M93+aug!M93+N93)</f>
        <v>596</v>
      </c>
    </row>
    <row r="94" spans="1:15" ht="12.75">
      <c r="A94" s="14" t="s">
        <v>25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9">
        <f>COUNT(C94,E94,G94,I94,K94)</f>
        <v>0</v>
      </c>
      <c r="M94" s="10">
        <f>SUM(feb!F94+mrt!K94+apr!L94+mei!M94+jun!K94+jul!K94+aug!K94+L94)</f>
        <v>3</v>
      </c>
      <c r="N94" s="18">
        <f t="shared" si="4"/>
        <v>0</v>
      </c>
      <c r="O94" s="22">
        <f>SUM(feb!H94+mrt!M94+apr!N94+mei!O94+jun!M94+jul!M94+aug!M94+N94)</f>
        <v>156</v>
      </c>
    </row>
    <row r="95" spans="1:15" ht="12.75">
      <c r="A95" s="14" t="s">
        <v>138</v>
      </c>
      <c r="B95" s="12"/>
      <c r="C95" s="12"/>
      <c r="D95" s="12"/>
      <c r="E95" s="12"/>
      <c r="F95" s="12">
        <v>55</v>
      </c>
      <c r="G95" s="12">
        <v>74</v>
      </c>
      <c r="H95" s="12"/>
      <c r="I95" s="12"/>
      <c r="J95" s="12">
        <v>73</v>
      </c>
      <c r="K95" s="12">
        <v>70</v>
      </c>
      <c r="L95" s="9">
        <v>3</v>
      </c>
      <c r="M95" s="10">
        <f>SUM(feb!F95+mrt!K95+apr!L95+mei!M95+jun!K95+jul!K95+aug!K95+L95)</f>
        <v>5</v>
      </c>
      <c r="N95" s="18">
        <f t="shared" si="4"/>
        <v>272</v>
      </c>
      <c r="O95" s="22">
        <f>SUM(feb!H95+mrt!M95+apr!N95+mei!O95+jun!M95+jul!M95+aug!M95+N95)</f>
        <v>431</v>
      </c>
    </row>
    <row r="96" spans="1:15" ht="12.75">
      <c r="A96" s="14" t="s">
        <v>26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9">
        <f>COUNT(C96,E96,G96,I96,K96)</f>
        <v>0</v>
      </c>
      <c r="M96" s="10">
        <f>SUM(feb!F96+mrt!K96+apr!L96+mei!M96+jun!K96+jul!K96+aug!K96+L96)</f>
        <v>0</v>
      </c>
      <c r="N96" s="18">
        <f t="shared" si="4"/>
        <v>0</v>
      </c>
      <c r="O96" s="22">
        <f>SUM(feb!H96+mrt!M96+apr!N96+mei!O96+jun!M96+jul!M96+aug!M96+N96)</f>
        <v>0</v>
      </c>
    </row>
    <row r="97" spans="1:15" ht="12.75">
      <c r="A97" s="14" t="s">
        <v>27</v>
      </c>
      <c r="B97" s="12">
        <v>88</v>
      </c>
      <c r="C97" s="12">
        <v>94</v>
      </c>
      <c r="D97" s="12"/>
      <c r="E97" s="12"/>
      <c r="F97" s="12"/>
      <c r="G97" s="12">
        <v>74</v>
      </c>
      <c r="H97" s="12"/>
      <c r="I97" s="12"/>
      <c r="J97" s="12"/>
      <c r="K97" s="12"/>
      <c r="L97" s="9">
        <v>3</v>
      </c>
      <c r="M97" s="10">
        <f>SUM(feb!F97+mrt!K97+apr!L97+mei!M97+jun!K97+jul!K97+aug!K97+L97)</f>
        <v>23</v>
      </c>
      <c r="N97" s="18">
        <f t="shared" si="4"/>
        <v>256</v>
      </c>
      <c r="O97" s="22">
        <f>SUM(feb!H97+mrt!M97+apr!N97+mei!O97+jun!M97+jul!M97+aug!M97+N97)</f>
        <v>3019</v>
      </c>
    </row>
    <row r="98" spans="1:15" ht="12.75">
      <c r="A98" s="14" t="s">
        <v>28</v>
      </c>
      <c r="B98" s="12"/>
      <c r="C98" s="12">
        <v>94</v>
      </c>
      <c r="D98" s="12"/>
      <c r="E98" s="12"/>
      <c r="F98" s="12"/>
      <c r="G98" s="12"/>
      <c r="H98" s="12"/>
      <c r="I98" s="12">
        <v>65</v>
      </c>
      <c r="J98" s="12"/>
      <c r="K98" s="12">
        <v>70</v>
      </c>
      <c r="L98" s="9">
        <f>COUNT(C98,E98,G98,I98,K98)</f>
        <v>3</v>
      </c>
      <c r="M98" s="10">
        <f>SUM(feb!F98+mrt!K98+apr!L98+mei!M98+jun!K98+jul!K98+aug!K98+L98)</f>
        <v>30</v>
      </c>
      <c r="N98" s="18">
        <f t="shared" si="4"/>
        <v>229</v>
      </c>
      <c r="O98" s="22">
        <f>SUM(feb!H98+mrt!M98+apr!N98+mei!O98+jun!M98+jul!M98+aug!M98+N98)</f>
        <v>2421</v>
      </c>
    </row>
    <row r="99" spans="1:15" ht="12.75">
      <c r="A99" s="14" t="s">
        <v>116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9">
        <f>COUNT(C99,E99,G99,I99,K99)</f>
        <v>0</v>
      </c>
      <c r="M99" s="10">
        <f>SUM(feb!F99+mrt!K99+apr!L99+mei!M99+jun!K99+jul!K99+aug!K99+L99)</f>
        <v>1</v>
      </c>
      <c r="N99" s="18">
        <f t="shared" si="4"/>
        <v>0</v>
      </c>
      <c r="O99" s="22">
        <f>SUM(feb!H99+mrt!M99+apr!N99+mei!O99+jun!M99+jul!M99+aug!M99+N99)</f>
        <v>125</v>
      </c>
    </row>
    <row r="100" spans="1:15" ht="12.75">
      <c r="A100" s="14" t="s">
        <v>139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9">
        <f>COUNT(C100,E100,G100,I100,K100)</f>
        <v>0</v>
      </c>
      <c r="M100" s="10">
        <f>SUM(feb!F100+mrt!K100+apr!L100+mei!M100+jun!K100+jul!K100+aug!K100+L100)</f>
        <v>0</v>
      </c>
      <c r="N100" s="18">
        <f t="shared" si="4"/>
        <v>0</v>
      </c>
      <c r="O100" s="22">
        <f>SUM(feb!H100+mrt!M100+apr!N100+mei!O100+jun!M100+jul!M100+aug!M100+N100)</f>
        <v>0</v>
      </c>
    </row>
    <row r="101" spans="1:15" ht="12.75">
      <c r="A101" s="14" t="s">
        <v>85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9">
        <f>COUNT(C101,E101,G101,I101,K101)</f>
        <v>0</v>
      </c>
      <c r="M101" s="10">
        <f>SUM(feb!F101+mrt!K101+apr!L101+mei!M101+jun!K101+jul!K101+aug!K101+L101)</f>
        <v>0</v>
      </c>
      <c r="N101" s="18">
        <f t="shared" si="4"/>
        <v>0</v>
      </c>
      <c r="O101" s="22">
        <f>SUM(feb!H101+mrt!M101+apr!N101+mei!O101+jun!M101+jul!M101+aug!M101+N101)</f>
        <v>0</v>
      </c>
    </row>
    <row r="102" spans="1:15" ht="12.75">
      <c r="A102" s="14" t="s">
        <v>29</v>
      </c>
      <c r="B102" s="12">
        <v>88</v>
      </c>
      <c r="C102" s="12">
        <v>94</v>
      </c>
      <c r="D102" s="12">
        <v>110</v>
      </c>
      <c r="E102" s="12">
        <v>76</v>
      </c>
      <c r="F102" s="12">
        <v>155</v>
      </c>
      <c r="G102" s="12"/>
      <c r="H102" s="12">
        <v>95</v>
      </c>
      <c r="I102" s="12">
        <v>62</v>
      </c>
      <c r="J102" s="12">
        <v>73</v>
      </c>
      <c r="K102" s="12"/>
      <c r="L102" s="9">
        <v>4</v>
      </c>
      <c r="M102" s="10">
        <f>SUM(feb!F102+mrt!K102+apr!L102+mei!M102+jun!K102+jul!K102+aug!K102+L102)</f>
        <v>33</v>
      </c>
      <c r="N102" s="18">
        <f t="shared" si="4"/>
        <v>753</v>
      </c>
      <c r="O102" s="22">
        <f>SUM(feb!H102+mrt!M102+apr!N102+mei!O102+jun!M102+jul!M102+aug!M102+N102)</f>
        <v>4366</v>
      </c>
    </row>
    <row r="103" spans="1:15" ht="12.75">
      <c r="A103" s="14" t="s">
        <v>122</v>
      </c>
      <c r="B103" s="12"/>
      <c r="C103" s="12"/>
      <c r="D103" s="12"/>
      <c r="E103" s="12">
        <v>76</v>
      </c>
      <c r="F103" s="12">
        <v>150</v>
      </c>
      <c r="G103" s="12">
        <v>74</v>
      </c>
      <c r="H103" s="12">
        <v>90</v>
      </c>
      <c r="I103" s="12">
        <v>62</v>
      </c>
      <c r="J103" s="12">
        <v>73</v>
      </c>
      <c r="K103" s="12">
        <v>67</v>
      </c>
      <c r="L103" s="9">
        <v>5</v>
      </c>
      <c r="M103" s="10">
        <f>SUM(feb!F103+mrt!K103+apr!L103+mei!M103+jun!K103+jul!K103+aug!K103+L103)</f>
        <v>31</v>
      </c>
      <c r="N103" s="18">
        <f t="shared" si="4"/>
        <v>592</v>
      </c>
      <c r="O103" s="22">
        <f>SUM(feb!H103+mrt!M103+apr!N103+mei!O103+jun!M103+jul!M103+aug!M103+N103)</f>
        <v>3361</v>
      </c>
    </row>
    <row r="104" spans="1:15" ht="12.75">
      <c r="A104" s="14" t="s">
        <v>30</v>
      </c>
      <c r="B104" s="12">
        <v>104</v>
      </c>
      <c r="C104" s="12"/>
      <c r="D104" s="12">
        <v>81</v>
      </c>
      <c r="E104" s="12">
        <v>76</v>
      </c>
      <c r="F104" s="12"/>
      <c r="G104" s="12">
        <v>51</v>
      </c>
      <c r="H104" s="12"/>
      <c r="I104" s="12">
        <v>62</v>
      </c>
      <c r="J104" s="12"/>
      <c r="K104" s="12">
        <v>67</v>
      </c>
      <c r="L104" s="9">
        <v>5</v>
      </c>
      <c r="M104" s="10">
        <f>SUM(feb!F104+mrt!K104+apr!L104+mei!M104+jun!K104+jul!K104+aug!K104+L104)</f>
        <v>37</v>
      </c>
      <c r="N104" s="18">
        <f t="shared" si="4"/>
        <v>441</v>
      </c>
      <c r="O104" s="22">
        <f>SUM(feb!H104+mrt!M104+apr!N104+mei!O104+jun!M104+jul!M104+aug!M104+N104)</f>
        <v>3385</v>
      </c>
    </row>
    <row r="105" spans="1:15" ht="12.75">
      <c r="A105" s="14" t="s">
        <v>99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9">
        <f>COUNT(C105,E105,G105,I105,K105)</f>
        <v>0</v>
      </c>
      <c r="M105" s="10">
        <f>SUM(feb!F105+mrt!K105+apr!L105+mei!M105+jun!K105+jul!K105+aug!K105+L105)</f>
        <v>0</v>
      </c>
      <c r="N105" s="18">
        <f t="shared" si="4"/>
        <v>0</v>
      </c>
      <c r="O105" s="22">
        <f>SUM(feb!H105+mrt!M105+apr!N105+mei!O105+jun!M105+jul!M105+aug!M105+N105)</f>
        <v>0</v>
      </c>
    </row>
    <row r="106" spans="1:15" ht="12.75">
      <c r="A106" s="14" t="s">
        <v>37</v>
      </c>
      <c r="B106" s="12"/>
      <c r="C106" s="12"/>
      <c r="D106" s="12">
        <v>81</v>
      </c>
      <c r="E106" s="12">
        <v>76</v>
      </c>
      <c r="F106" s="12">
        <v>150</v>
      </c>
      <c r="G106" s="12"/>
      <c r="H106" s="12"/>
      <c r="I106" s="12"/>
      <c r="J106" s="12"/>
      <c r="K106" s="12">
        <v>67</v>
      </c>
      <c r="L106" s="9">
        <v>3</v>
      </c>
      <c r="M106" s="10">
        <f>SUM(feb!F106+mrt!K106+apr!L106+mei!M106+jun!K106+jul!K106+aug!K106+L106)</f>
        <v>25</v>
      </c>
      <c r="N106" s="18">
        <f t="shared" si="4"/>
        <v>374</v>
      </c>
      <c r="O106" s="22">
        <f>SUM(feb!H106+mrt!M106+apr!N106+mei!O106+jun!M106+jul!M106+aug!M106+N106)</f>
        <v>2618</v>
      </c>
    </row>
    <row r="107" spans="1:15" ht="12.75">
      <c r="A107" s="14" t="s">
        <v>59</v>
      </c>
      <c r="B107" s="12">
        <v>88</v>
      </c>
      <c r="C107" s="12">
        <v>65</v>
      </c>
      <c r="D107" s="12">
        <v>141</v>
      </c>
      <c r="E107" s="12">
        <v>76</v>
      </c>
      <c r="F107" s="57">
        <v>105</v>
      </c>
      <c r="G107" s="12">
        <v>74</v>
      </c>
      <c r="H107" s="12">
        <v>95</v>
      </c>
      <c r="I107" s="12">
        <v>62</v>
      </c>
      <c r="J107" s="12"/>
      <c r="K107" s="12">
        <v>70</v>
      </c>
      <c r="L107" s="9">
        <v>5</v>
      </c>
      <c r="M107" s="10">
        <f>SUM(feb!F107+mrt!K107+apr!L107+mei!M107+jun!K107+jul!K107+aug!K107+L107)</f>
        <v>39</v>
      </c>
      <c r="N107" s="18">
        <f t="shared" si="4"/>
        <v>776</v>
      </c>
      <c r="O107" s="22">
        <f>SUM(feb!H107+mrt!M107+apr!N107+mei!O107+jun!M107+jul!M107+aug!M107+N107)</f>
        <v>5702</v>
      </c>
    </row>
    <row r="108" spans="1:15" ht="12.75">
      <c r="A108" s="14" t="s">
        <v>87</v>
      </c>
      <c r="B108" s="12"/>
      <c r="C108" s="12"/>
      <c r="D108" s="12"/>
      <c r="E108" s="12">
        <v>52</v>
      </c>
      <c r="F108" s="12"/>
      <c r="G108" s="12">
        <v>74</v>
      </c>
      <c r="H108" s="12"/>
      <c r="I108" s="12"/>
      <c r="J108" s="12"/>
      <c r="K108" s="12"/>
      <c r="L108" s="9">
        <f>COUNT(C108,E108,G108,I108,K108)</f>
        <v>2</v>
      </c>
      <c r="M108" s="10">
        <f>SUM(feb!F108+mrt!K108+apr!L108+mei!M108+jun!K108+jul!K108+aug!K108+L108)</f>
        <v>3</v>
      </c>
      <c r="N108" s="18">
        <f t="shared" si="4"/>
        <v>126</v>
      </c>
      <c r="O108" s="22">
        <f>SUM(feb!H108+mrt!M108+apr!N108+mei!O108+jun!M108+jul!M108+aug!M108+N108)</f>
        <v>183</v>
      </c>
    </row>
    <row r="109" spans="1:15" ht="12.75">
      <c r="A109" s="14" t="s">
        <v>70</v>
      </c>
      <c r="B109" s="12"/>
      <c r="C109" s="12">
        <v>65</v>
      </c>
      <c r="D109" s="12"/>
      <c r="E109" s="12"/>
      <c r="F109" s="12">
        <v>100</v>
      </c>
      <c r="G109" s="12"/>
      <c r="H109" s="12"/>
      <c r="I109" s="12">
        <v>62</v>
      </c>
      <c r="J109" s="12"/>
      <c r="K109" s="12"/>
      <c r="L109" s="9">
        <v>3</v>
      </c>
      <c r="M109" s="10">
        <f>SUM(feb!F109+mrt!K109+apr!L109+mei!M109+jun!K109+jul!K109+aug!K109+L109)</f>
        <v>27</v>
      </c>
      <c r="N109" s="18">
        <f t="shared" si="4"/>
        <v>227</v>
      </c>
      <c r="O109" s="22">
        <f>SUM(feb!H109+mrt!M109+apr!N109+mei!O109+jun!M109+jul!M109+aug!M109+N109)</f>
        <v>2490</v>
      </c>
    </row>
    <row r="110" spans="1:15" ht="12.75">
      <c r="A110" s="14" t="s">
        <v>96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9">
        <f aca="true" t="shared" si="5" ref="L110:L117">COUNT(C110,E110,G110,I110,K110)</f>
        <v>0</v>
      </c>
      <c r="M110" s="10">
        <f>SUM(feb!F110+mrt!K110+apr!L110+mei!M110+jun!K110+jul!K110+aug!K110+L110)</f>
        <v>12</v>
      </c>
      <c r="N110" s="18">
        <f t="shared" si="4"/>
        <v>0</v>
      </c>
      <c r="O110" s="22">
        <f>SUM(feb!H110+mrt!M110+apr!N110+mei!O110+jun!M110+jul!M110+aug!M110+N110)</f>
        <v>632</v>
      </c>
    </row>
    <row r="111" spans="1:15" ht="12.75">
      <c r="A111" s="14" t="s">
        <v>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9">
        <f t="shared" si="5"/>
        <v>0</v>
      </c>
      <c r="M111" s="10">
        <f>SUM(feb!F111+mrt!K111+apr!L111+mei!M111+jun!K111+jul!K111+aug!K111+L111)</f>
        <v>0</v>
      </c>
      <c r="N111" s="18">
        <f>SUM(B111:K111)</f>
        <v>0</v>
      </c>
      <c r="O111" s="22">
        <f>SUM(feb!H111+mrt!M111+apr!N111+mei!O111+jun!M111+jul!M111+aug!M111+N111)</f>
        <v>0</v>
      </c>
    </row>
    <row r="112" spans="1:15" ht="12.75">
      <c r="A112" s="14" t="s">
        <v>117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9">
        <f t="shared" si="5"/>
        <v>0</v>
      </c>
      <c r="M112" s="10">
        <f>SUM(feb!F112+mrt!K112+apr!L112+mei!M112+jun!K112+jul!K112+aug!K112+L112)</f>
        <v>4</v>
      </c>
      <c r="N112" s="18">
        <f>SUM(B112:K112)</f>
        <v>0</v>
      </c>
      <c r="O112" s="22">
        <f>SUM(feb!H112+mrt!M112+apr!N112+mei!O112+jun!M112+jul!M112+aug!M112+N112)</f>
        <v>1138</v>
      </c>
    </row>
    <row r="113" spans="1:15" ht="12.75">
      <c r="A113" s="14" t="s">
        <v>92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9">
        <f t="shared" si="5"/>
        <v>0</v>
      </c>
      <c r="M113" s="10">
        <f>SUM(feb!F113+mrt!K113+apr!L113+mei!M113+jun!K113+jul!K113+aug!K113+L113)</f>
        <v>4</v>
      </c>
      <c r="N113" s="18">
        <f>SUM(B113:K113)</f>
        <v>0</v>
      </c>
      <c r="O113" s="22">
        <f>SUM(feb!H113+mrt!M113+apr!N113+mei!O113+jun!M113+jul!M113+aug!M113+N113)</f>
        <v>831</v>
      </c>
    </row>
    <row r="114" spans="1:15" ht="12.75">
      <c r="A114" s="14" t="s">
        <v>145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9">
        <f t="shared" si="5"/>
        <v>0</v>
      </c>
      <c r="M114" s="10">
        <f>SUM(feb!F114+mrt!K114+apr!L114+mei!M114+jun!K114+jul!K114+aug!K114+L114)</f>
        <v>3</v>
      </c>
      <c r="N114" s="18">
        <f>SUM(B114:K114)</f>
        <v>0</v>
      </c>
      <c r="O114" s="22">
        <f>SUM(feb!H114+mrt!M114+apr!N114+mei!O114+jun!M114+jul!M114+aug!M114+N114)</f>
        <v>308</v>
      </c>
    </row>
    <row r="115" spans="1:15" ht="12.75">
      <c r="A115" s="14" t="s">
        <v>143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9">
        <f t="shared" si="5"/>
        <v>0</v>
      </c>
      <c r="M115" s="10">
        <f>SUM(feb!F115+mrt!K115+apr!L115+mei!M115+jun!K115+jul!K115+aug!K115+L115)</f>
        <v>5</v>
      </c>
      <c r="N115" s="18">
        <f>SUM(B115:K115)</f>
        <v>0</v>
      </c>
      <c r="O115" s="22">
        <f>SUM(feb!H115+mrt!M115+apr!N115+mei!O115+jun!M115+jul!M115+aug!M115+N115)</f>
        <v>350</v>
      </c>
    </row>
    <row r="116" spans="1:15" ht="12.75">
      <c r="A116" s="14" t="s">
        <v>114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9">
        <f t="shared" si="5"/>
        <v>0</v>
      </c>
      <c r="M116" s="10">
        <f>SUM(feb!F116+mrt!K116+apr!L116+mei!M116+jun!K116+jul!K116+aug!K116+L116)</f>
        <v>0</v>
      </c>
      <c r="N116" s="18">
        <f t="shared" si="4"/>
        <v>0</v>
      </c>
      <c r="O116" s="22">
        <f>SUM(feb!H116+mrt!M116+apr!N116+mei!O116+jun!M116+jul!M116+aug!M116+N116)</f>
        <v>0</v>
      </c>
    </row>
    <row r="117" spans="1:15" ht="12.75">
      <c r="A117" s="14" t="s">
        <v>124</v>
      </c>
      <c r="B117" s="12"/>
      <c r="C117" s="12"/>
      <c r="D117" s="12"/>
      <c r="E117" s="12"/>
      <c r="F117" s="12"/>
      <c r="G117" s="12">
        <v>74</v>
      </c>
      <c r="H117" s="12"/>
      <c r="I117" s="12"/>
      <c r="J117" s="12"/>
      <c r="K117" s="12">
        <v>67</v>
      </c>
      <c r="L117" s="9">
        <f t="shared" si="5"/>
        <v>2</v>
      </c>
      <c r="M117" s="10">
        <f>SUM(feb!F117+mrt!K117+apr!L117+mei!M117+jun!K117+jul!K117+aug!K117+L117)</f>
        <v>12</v>
      </c>
      <c r="N117" s="18">
        <f>SUM(B117:K117)</f>
        <v>141</v>
      </c>
      <c r="O117" s="22">
        <f>SUM(feb!H117+mrt!M117+apr!N117+mei!O117+jun!M117+jul!M117+aug!M117+N117)</f>
        <v>817</v>
      </c>
    </row>
    <row r="118" spans="1:15" ht="12.75">
      <c r="A118" s="14" t="s">
        <v>148</v>
      </c>
      <c r="B118" s="12"/>
      <c r="C118" s="12"/>
      <c r="D118" s="12"/>
      <c r="E118" s="12">
        <v>101</v>
      </c>
      <c r="F118" s="12">
        <v>55</v>
      </c>
      <c r="G118" s="12"/>
      <c r="H118" s="12"/>
      <c r="I118" s="12">
        <v>73</v>
      </c>
      <c r="J118" s="12"/>
      <c r="K118" s="12"/>
      <c r="L118" s="9">
        <v>3</v>
      </c>
      <c r="M118" s="10">
        <f>SUM(feb!F118+mrt!K118+apr!L118+mei!M118+jun!K118+jul!K118+aug!K118+L118)</f>
        <v>8</v>
      </c>
      <c r="N118" s="18">
        <f>SUM(B118:K118)</f>
        <v>229</v>
      </c>
      <c r="O118" s="22">
        <f>SUM(feb!H118+mrt!M118+apr!N118+mei!O118+jun!M118+jul!M118+aug!M118+N118)</f>
        <v>863</v>
      </c>
    </row>
    <row r="119" spans="1:15" ht="12.75">
      <c r="A119" s="14" t="s">
        <v>69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9">
        <f>COUNT(C119,E119,G119,I119,K119)</f>
        <v>0</v>
      </c>
      <c r="M119" s="10">
        <f>SUM(feb!F119+mrt!K119+apr!L119+mei!M119+jun!K119+jul!K119+aug!K119+L119)</f>
        <v>1</v>
      </c>
      <c r="N119" s="18">
        <f>SUM(B119:K119)</f>
        <v>0</v>
      </c>
      <c r="O119" s="22">
        <f>SUM(feb!H119+mrt!M119+apr!N119+mei!O119+jun!M119+jul!M119+aug!M119+N119)</f>
        <v>114</v>
      </c>
    </row>
    <row r="120" spans="1:15" ht="12.75">
      <c r="A120" s="26" t="s">
        <v>95</v>
      </c>
      <c r="B120" s="27"/>
      <c r="C120" s="27"/>
      <c r="D120" s="27">
        <v>81</v>
      </c>
      <c r="E120" s="27"/>
      <c r="F120" s="27">
        <v>100</v>
      </c>
      <c r="G120" s="27"/>
      <c r="H120" s="27">
        <v>90</v>
      </c>
      <c r="I120" s="27"/>
      <c r="J120" s="27">
        <v>73</v>
      </c>
      <c r="K120" s="27"/>
      <c r="L120" s="9">
        <v>1</v>
      </c>
      <c r="M120" s="10">
        <f>SUM(feb!F120+mrt!K120+apr!L120+mei!M120+jun!K120+jul!K120+aug!K120+L120)</f>
        <v>11</v>
      </c>
      <c r="N120" s="18">
        <f t="shared" si="4"/>
        <v>344</v>
      </c>
      <c r="O120" s="22">
        <f>SUM(feb!H120+mrt!M120+apr!N120+mei!O120+jun!M120+jul!M120+aug!M120+N120)</f>
        <v>2441</v>
      </c>
    </row>
    <row r="121" spans="1:15" ht="12.75">
      <c r="A121" s="39" t="s">
        <v>118</v>
      </c>
      <c r="B121" s="27"/>
      <c r="C121" s="27">
        <v>94</v>
      </c>
      <c r="D121" s="27"/>
      <c r="E121" s="27"/>
      <c r="F121" s="27">
        <v>110</v>
      </c>
      <c r="G121" s="27"/>
      <c r="H121" s="27"/>
      <c r="I121" s="27"/>
      <c r="J121" s="27"/>
      <c r="K121" s="27"/>
      <c r="L121" s="9">
        <v>2</v>
      </c>
      <c r="M121" s="10">
        <f>SUM(feb!F121+mrt!K121+apr!L121+mei!M121+jun!K121+jul!K121+aug!K121+L121)</f>
        <v>17</v>
      </c>
      <c r="N121" s="18">
        <f t="shared" si="4"/>
        <v>204</v>
      </c>
      <c r="O121" s="22">
        <f>SUM(feb!H121+mrt!M121+apr!N121+mei!O121+jun!M121+jul!M121+aug!M121+N121)</f>
        <v>1344</v>
      </c>
    </row>
    <row r="122" spans="1:15" ht="12.75">
      <c r="A122" s="26" t="s">
        <v>115</v>
      </c>
      <c r="B122" s="27"/>
      <c r="C122" s="27">
        <v>55</v>
      </c>
      <c r="D122" s="27"/>
      <c r="E122" s="27"/>
      <c r="F122" s="27">
        <v>100</v>
      </c>
      <c r="G122" s="27"/>
      <c r="H122" s="27">
        <v>66</v>
      </c>
      <c r="I122" s="27">
        <v>48</v>
      </c>
      <c r="J122" s="27"/>
      <c r="K122" s="27">
        <v>67</v>
      </c>
      <c r="L122" s="9">
        <v>4</v>
      </c>
      <c r="M122" s="10">
        <f>SUM(feb!F122+mrt!K122+apr!L122+mei!M122+jun!K122+jul!K122+aug!K122+L122)</f>
        <v>29</v>
      </c>
      <c r="N122" s="18">
        <f t="shared" si="4"/>
        <v>336</v>
      </c>
      <c r="O122" s="22">
        <f>SUM(feb!H122+mrt!M122+apr!N122+mei!O122+jun!M122+jul!M122+aug!M122+N122)</f>
        <v>2154</v>
      </c>
    </row>
    <row r="123" spans="1:15" ht="12.75">
      <c r="A123" s="26" t="s">
        <v>31</v>
      </c>
      <c r="B123" s="27"/>
      <c r="C123" s="27"/>
      <c r="D123" s="27">
        <v>87</v>
      </c>
      <c r="E123" s="27">
        <v>76</v>
      </c>
      <c r="F123" s="27">
        <v>100</v>
      </c>
      <c r="G123" s="27"/>
      <c r="H123" s="27"/>
      <c r="I123" s="27"/>
      <c r="J123" s="27"/>
      <c r="K123" s="27"/>
      <c r="L123" s="9">
        <v>2</v>
      </c>
      <c r="M123" s="10">
        <f>SUM(feb!F123+mrt!K123+apr!L123+mei!M123+jun!K123+jul!K123+aug!K123+L123)</f>
        <v>26</v>
      </c>
      <c r="N123" s="18">
        <f t="shared" si="4"/>
        <v>263</v>
      </c>
      <c r="O123" s="22">
        <f>SUM(feb!H123+mrt!M123+apr!N123+mei!O123+jun!M123+jul!M123+aug!M123+N123)</f>
        <v>2597</v>
      </c>
    </row>
    <row r="124" spans="1:15" ht="12.75">
      <c r="A124" s="26" t="s">
        <v>142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9">
        <f>COUNT(C124,E124,G124,I124,K124)</f>
        <v>0</v>
      </c>
      <c r="M124" s="10">
        <f>SUM(feb!F124+mrt!K124+apr!L124+mei!M124+jun!K124+jul!K124+aug!K124+L124)</f>
        <v>2</v>
      </c>
      <c r="N124" s="18">
        <f>SUM(B124:K124)</f>
        <v>0</v>
      </c>
      <c r="O124" s="22">
        <f>SUM(feb!H124+mrt!M124+apr!N124+mei!O124+jun!M124+jul!M124+aug!M124+N124)</f>
        <v>446</v>
      </c>
    </row>
    <row r="125" spans="1:15" ht="13.5" thickBot="1">
      <c r="A125" s="15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25">
        <f>COUNT(C125,E125,G125,I125,K125)</f>
        <v>0</v>
      </c>
      <c r="M125" s="28">
        <f>SUM(feb!F125+mrt!K125+apr!L125+mei!M125+jun!K125+jul!K125+aug!K125+L125)</f>
        <v>0</v>
      </c>
      <c r="N125" s="29">
        <f>SUM(B125:K125)</f>
        <v>0</v>
      </c>
      <c r="O125" s="30">
        <f>SUM(feb!H125+mrt!M125+apr!N125+mei!O125+jun!M125+jul!M125+aug!M125+N125)</f>
        <v>0</v>
      </c>
    </row>
  </sheetData>
  <sheetProtection/>
  <mergeCells count="4">
    <mergeCell ref="N2:N3"/>
    <mergeCell ref="O2:O3"/>
    <mergeCell ref="L2:L3"/>
    <mergeCell ref="M2:M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wauterda</dc:creator>
  <cp:keywords/>
  <dc:description/>
  <cp:lastModifiedBy>WAUTERS, David</cp:lastModifiedBy>
  <cp:lastPrinted>2012-11-13T07:53:09Z</cp:lastPrinted>
  <dcterms:created xsi:type="dcterms:W3CDTF">2006-02-10T07:21:09Z</dcterms:created>
  <dcterms:modified xsi:type="dcterms:W3CDTF">2012-11-20T12:36:48Z</dcterms:modified>
  <cp:category/>
  <cp:version/>
  <cp:contentType/>
  <cp:contentStatus/>
</cp:coreProperties>
</file>