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eph simons\Desktop\"/>
    </mc:Choice>
  </mc:AlternateContent>
  <xr:revisionPtr revIDLastSave="0" documentId="13_ncr:1_{96AEAB3C-126F-41CD-A220-BEBDC6CE51AF}" xr6:coauthVersionLast="37" xr6:coauthVersionMax="37" xr10:uidLastSave="{00000000-0000-0000-0000-000000000000}"/>
  <bookViews>
    <workbookView xWindow="0" yWindow="0" windowWidth="11985" windowHeight="9240" xr2:uid="{00000000-000D-0000-FFFF-FFFF00000000}"/>
  </bookViews>
  <sheets>
    <sheet name="boterpunten" sheetId="57" r:id="rId1"/>
    <sheet name="feb" sheetId="4" r:id="rId2"/>
    <sheet name="mrt" sheetId="16" r:id="rId3"/>
    <sheet name="apr" sheetId="22" r:id="rId4"/>
    <sheet name="mei" sheetId="31" r:id="rId5"/>
    <sheet name="jun" sheetId="36" r:id="rId6"/>
    <sheet name="jul" sheetId="41" r:id="rId7"/>
    <sheet name="aug" sheetId="46" r:id="rId8"/>
    <sheet name="sep" sheetId="51" r:id="rId9"/>
    <sheet name="okt" sheetId="14" r:id="rId10"/>
    <sheet name="Punten" sheetId="59" r:id="rId11"/>
    <sheet name="KM" sheetId="58" r:id="rId12"/>
  </sheets>
  <definedNames>
    <definedName name="_xlnm.Print_Area" localSheetId="0">boterpunten!$A$1:$AB$98</definedName>
    <definedName name="_xlnm.Print_Titles" localSheetId="3">apr!$1:$3</definedName>
    <definedName name="_xlnm.Print_Titles" localSheetId="7">aug!$1:$3</definedName>
    <definedName name="_xlnm.Print_Titles" localSheetId="0">boterpunten!$1:$1</definedName>
    <definedName name="_xlnm.Print_Titles" localSheetId="1">feb!$1:$3</definedName>
    <definedName name="_xlnm.Print_Titles" localSheetId="6">jul!$1:$3</definedName>
    <definedName name="_xlnm.Print_Titles" localSheetId="5">jun!$1:$3</definedName>
    <definedName name="_xlnm.Print_Titles" localSheetId="4">mei!$1:$3</definedName>
    <definedName name="_xlnm.Print_Titles" localSheetId="2">mrt!$1:$3</definedName>
    <definedName name="_xlnm.Print_Titles" localSheetId="9">okt!$1:$3</definedName>
    <definedName name="_xlnm.Print_Titles" localSheetId="8">sep!$1:$3</definedName>
  </definedNames>
  <calcPr calcId="162913"/>
</workbook>
</file>

<file path=xl/calcChain.xml><?xml version="1.0" encoding="utf-8"?>
<calcChain xmlns="http://schemas.openxmlformats.org/spreadsheetml/2006/main">
  <c r="H4" i="14" l="1"/>
  <c r="AA3" i="57" l="1"/>
  <c r="AB3" i="57" s="1"/>
  <c r="AA4" i="57"/>
  <c r="AB4" i="57" s="1"/>
  <c r="AA5" i="57"/>
  <c r="AB5" i="57" s="1"/>
  <c r="AA6" i="57"/>
  <c r="AB6" i="57" s="1"/>
  <c r="AA7" i="57"/>
  <c r="AB7" i="57" s="1"/>
  <c r="AA8" i="57"/>
  <c r="AB8" i="57" s="1"/>
  <c r="AA9" i="57"/>
  <c r="AB9" i="57" s="1"/>
  <c r="AA10" i="57"/>
  <c r="AB10" i="57" s="1"/>
  <c r="AA11" i="57"/>
  <c r="AB11" i="57" s="1"/>
  <c r="AA12" i="57"/>
  <c r="AB12" i="57" s="1"/>
  <c r="AA13" i="57"/>
  <c r="AB13" i="57" s="1"/>
  <c r="AA14" i="57"/>
  <c r="AA15" i="57"/>
  <c r="AA16" i="57"/>
  <c r="AB16" i="57" s="1"/>
  <c r="AA17" i="57"/>
  <c r="AB17" i="57" s="1"/>
  <c r="AA18" i="57"/>
  <c r="AB18" i="57" s="1"/>
  <c r="AA19" i="57"/>
  <c r="AB19" i="57" s="1"/>
  <c r="AA20" i="57"/>
  <c r="AA21" i="57"/>
  <c r="AB21" i="57" s="1"/>
  <c r="AA22" i="57"/>
  <c r="AA23" i="57"/>
  <c r="AB23" i="57" s="1"/>
  <c r="AA24" i="57"/>
  <c r="AB24" i="57" s="1"/>
  <c r="AA25" i="57"/>
  <c r="AB25" i="57" s="1"/>
  <c r="AA26" i="57"/>
  <c r="AA27" i="57"/>
  <c r="AB27" i="57" s="1"/>
  <c r="AA28" i="57"/>
  <c r="AB28" i="57" s="1"/>
  <c r="AA29" i="57"/>
  <c r="AB29" i="57" s="1"/>
  <c r="AA30" i="57"/>
  <c r="AB30" i="57" s="1"/>
  <c r="AA31" i="57"/>
  <c r="AA32" i="57"/>
  <c r="AB32" i="57" s="1"/>
  <c r="AA33" i="57"/>
  <c r="AA34" i="57"/>
  <c r="AB34" i="57" s="1"/>
  <c r="AA35" i="57"/>
  <c r="AB35" i="57" s="1"/>
  <c r="AA36" i="57"/>
  <c r="AA37" i="57"/>
  <c r="AB37" i="57" s="1"/>
  <c r="AA38" i="57"/>
  <c r="AA39" i="57"/>
  <c r="AB39" i="57" s="1"/>
  <c r="AA40" i="57"/>
  <c r="AB40" i="57" s="1"/>
  <c r="AA41" i="57"/>
  <c r="AB41" i="57" s="1"/>
  <c r="AA42" i="57"/>
  <c r="AA43" i="57"/>
  <c r="AB43" i="57" s="1"/>
  <c r="AA44" i="57"/>
  <c r="AA45" i="57"/>
  <c r="AB45" i="57" s="1"/>
  <c r="AA46" i="57"/>
  <c r="AB46" i="57" s="1"/>
  <c r="AA47" i="57"/>
  <c r="AB47" i="57" s="1"/>
  <c r="AA48" i="57"/>
  <c r="AB48" i="57" s="1"/>
  <c r="AA49" i="57"/>
  <c r="AB49" i="57" s="1"/>
  <c r="AA50" i="57"/>
  <c r="AB50" i="57" s="1"/>
  <c r="AA51" i="57"/>
  <c r="AB51" i="57" s="1"/>
  <c r="AA52" i="57"/>
  <c r="AA53" i="57"/>
  <c r="AB53" i="57" s="1"/>
  <c r="AA54" i="57"/>
  <c r="AB54" i="57" s="1"/>
  <c r="AA55" i="57"/>
  <c r="AB55" i="57" s="1"/>
  <c r="AA56" i="57"/>
  <c r="AB56" i="57" s="1"/>
  <c r="AA57" i="57"/>
  <c r="AB57" i="57" s="1"/>
  <c r="AA58" i="57"/>
  <c r="AA59" i="57"/>
  <c r="AB59" i="57" s="1"/>
  <c r="AA60" i="57"/>
  <c r="AB60" i="57" s="1"/>
  <c r="AA61" i="57"/>
  <c r="AB61" i="57" s="1"/>
  <c r="AA62" i="57"/>
  <c r="AB62" i="57" s="1"/>
  <c r="AA63" i="57"/>
  <c r="AB63" i="57" s="1"/>
  <c r="AA64" i="57"/>
  <c r="AB64" i="57" s="1"/>
  <c r="AA65" i="57"/>
  <c r="AA66" i="57"/>
  <c r="AB66" i="57" s="1"/>
  <c r="AA67" i="57"/>
  <c r="AB67" i="57" s="1"/>
  <c r="AA68" i="57"/>
  <c r="AA69" i="57"/>
  <c r="AA70" i="57"/>
  <c r="AB70" i="57" s="1"/>
  <c r="AA71" i="57"/>
  <c r="AB71" i="57" s="1"/>
  <c r="AA72" i="57"/>
  <c r="AB72" i="57" s="1"/>
  <c r="AA73" i="57"/>
  <c r="AB73" i="57" s="1"/>
  <c r="AA74" i="57"/>
  <c r="AA75" i="57"/>
  <c r="AA76" i="57"/>
  <c r="AB76" i="57" s="1"/>
  <c r="AA77" i="57"/>
  <c r="AA78" i="57"/>
  <c r="AA79" i="57"/>
  <c r="AB79" i="57" s="1"/>
  <c r="AA80" i="57"/>
  <c r="AB80" i="57" s="1"/>
  <c r="AA81" i="57"/>
  <c r="AB81" i="57" s="1"/>
  <c r="AA82" i="57"/>
  <c r="AA83" i="57"/>
  <c r="AB83" i="57" s="1"/>
  <c r="AA84" i="57"/>
  <c r="AB84" i="57" s="1"/>
  <c r="AA85" i="57"/>
  <c r="AB85" i="57" s="1"/>
  <c r="AA86" i="57"/>
  <c r="AB86" i="57" s="1"/>
  <c r="AA87" i="57"/>
  <c r="AB87" i="57" s="1"/>
  <c r="AA88" i="57"/>
  <c r="AA89" i="57"/>
  <c r="AB89" i="57" s="1"/>
  <c r="AA90" i="57"/>
  <c r="AA91" i="57"/>
  <c r="AA92" i="57"/>
  <c r="AA93" i="57"/>
  <c r="AA94" i="57"/>
  <c r="AB94" i="57" s="1"/>
  <c r="AA95" i="57"/>
  <c r="AB95" i="57" s="1"/>
  <c r="AA96" i="57"/>
  <c r="AA97" i="57"/>
  <c r="AB97" i="57" s="1"/>
  <c r="AA98" i="57"/>
  <c r="AB98" i="57" s="1"/>
  <c r="AA2" i="57"/>
  <c r="AB2" i="57" s="1"/>
  <c r="C102" i="58" l="1"/>
  <c r="Q56" i="57"/>
  <c r="M5" i="31"/>
  <c r="O5" i="31"/>
  <c r="M6" i="31"/>
  <c r="O6" i="31"/>
  <c r="M7" i="31"/>
  <c r="O7" i="31"/>
  <c r="M8" i="31"/>
  <c r="O8" i="31"/>
  <c r="M9" i="31"/>
  <c r="O9" i="31"/>
  <c r="M10" i="31"/>
  <c r="O10" i="31"/>
  <c r="M11" i="31"/>
  <c r="O11" i="31"/>
  <c r="M12" i="31"/>
  <c r="O12" i="31"/>
  <c r="M13" i="31"/>
  <c r="O13" i="31"/>
  <c r="M14" i="31"/>
  <c r="O14" i="31"/>
  <c r="M15" i="31"/>
  <c r="O15" i="31"/>
  <c r="M16" i="31"/>
  <c r="O16" i="31"/>
  <c r="M17" i="31"/>
  <c r="O17" i="31"/>
  <c r="M18" i="31"/>
  <c r="O18" i="31"/>
  <c r="M19" i="31"/>
  <c r="O19" i="31"/>
  <c r="M20" i="31"/>
  <c r="O20" i="31"/>
  <c r="M21" i="31"/>
  <c r="O21" i="31"/>
  <c r="M22" i="31"/>
  <c r="O22" i="31"/>
  <c r="M23" i="31"/>
  <c r="O23" i="31"/>
  <c r="M24" i="31"/>
  <c r="O24" i="31"/>
  <c r="M25" i="31"/>
  <c r="O25" i="31"/>
  <c r="M26" i="31"/>
  <c r="O26" i="31"/>
  <c r="M27" i="31"/>
  <c r="O27" i="31"/>
  <c r="M28" i="31"/>
  <c r="O28" i="31"/>
  <c r="M29" i="31"/>
  <c r="O29" i="31"/>
  <c r="M30" i="31"/>
  <c r="O30" i="31"/>
  <c r="M31" i="31"/>
  <c r="O31" i="31"/>
  <c r="M32" i="31"/>
  <c r="O32" i="31"/>
  <c r="M33" i="31"/>
  <c r="O33" i="31"/>
  <c r="M34" i="31"/>
  <c r="O34" i="31"/>
  <c r="M35" i="31"/>
  <c r="O35" i="31"/>
  <c r="M36" i="31"/>
  <c r="O36" i="31"/>
  <c r="M37" i="31"/>
  <c r="O37" i="31"/>
  <c r="M38" i="31"/>
  <c r="O38" i="31"/>
  <c r="M39" i="31"/>
  <c r="O39" i="31"/>
  <c r="M40" i="31"/>
  <c r="O40" i="31"/>
  <c r="M41" i="31"/>
  <c r="O41" i="31"/>
  <c r="M42" i="31"/>
  <c r="O42" i="31"/>
  <c r="M43" i="31"/>
  <c r="O43" i="31"/>
  <c r="M44" i="31"/>
  <c r="O44" i="31"/>
  <c r="M45" i="31"/>
  <c r="O45" i="31"/>
  <c r="M46" i="31"/>
  <c r="O46" i="31"/>
  <c r="M47" i="31"/>
  <c r="O47" i="31"/>
  <c r="M48" i="31"/>
  <c r="O48" i="31"/>
  <c r="M49" i="31"/>
  <c r="O49" i="31"/>
  <c r="M50" i="31"/>
  <c r="O50" i="31"/>
  <c r="M51" i="31"/>
  <c r="O51" i="31"/>
  <c r="M52" i="31"/>
  <c r="O52" i="31"/>
  <c r="M53" i="31"/>
  <c r="O53" i="31"/>
  <c r="M54" i="31"/>
  <c r="O54" i="31"/>
  <c r="M55" i="31"/>
  <c r="O55" i="31"/>
  <c r="M56" i="31"/>
  <c r="O56" i="31"/>
  <c r="M57" i="31"/>
  <c r="O57" i="31"/>
  <c r="M58" i="31"/>
  <c r="O58" i="31"/>
  <c r="M59" i="31"/>
  <c r="O59" i="31"/>
  <c r="M60" i="31"/>
  <c r="O60" i="31"/>
  <c r="M61" i="31"/>
  <c r="O61" i="31"/>
  <c r="M62" i="31"/>
  <c r="O62" i="31"/>
  <c r="M63" i="31"/>
  <c r="O63" i="31"/>
  <c r="M64" i="31"/>
  <c r="O64" i="31"/>
  <c r="M65" i="31"/>
  <c r="O65" i="31"/>
  <c r="M66" i="31"/>
  <c r="O66" i="31"/>
  <c r="M67" i="31"/>
  <c r="O67" i="31"/>
  <c r="M68" i="31"/>
  <c r="O68" i="31"/>
  <c r="M69" i="31"/>
  <c r="O69" i="31"/>
  <c r="M70" i="31"/>
  <c r="O70" i="31"/>
  <c r="M71" i="31"/>
  <c r="O71" i="31"/>
  <c r="M72" i="31"/>
  <c r="O72" i="31"/>
  <c r="M73" i="31"/>
  <c r="O73" i="31"/>
  <c r="M74" i="31"/>
  <c r="O74" i="31"/>
  <c r="M75" i="31"/>
  <c r="O75" i="31"/>
  <c r="M76" i="31"/>
  <c r="O76" i="31"/>
  <c r="M77" i="31"/>
  <c r="O77" i="31"/>
  <c r="M78" i="31"/>
  <c r="O78" i="31"/>
  <c r="M79" i="31"/>
  <c r="O79" i="31"/>
  <c r="M80" i="31"/>
  <c r="O80" i="31"/>
  <c r="M81" i="31"/>
  <c r="O81" i="31"/>
  <c r="M82" i="31"/>
  <c r="O82" i="31"/>
  <c r="M83" i="31"/>
  <c r="O83" i="31"/>
  <c r="M84" i="31"/>
  <c r="O84" i="31"/>
  <c r="M85" i="31"/>
  <c r="O85" i="31"/>
  <c r="M86" i="31"/>
  <c r="O86" i="31"/>
  <c r="M87" i="31"/>
  <c r="O87" i="31"/>
  <c r="M88" i="31"/>
  <c r="O88" i="31"/>
  <c r="M89" i="31"/>
  <c r="O89" i="31"/>
  <c r="M90" i="31"/>
  <c r="O90" i="31"/>
  <c r="M91" i="31"/>
  <c r="O91" i="31"/>
  <c r="M92" i="31"/>
  <c r="O92" i="31"/>
  <c r="M93" i="31"/>
  <c r="O93" i="31"/>
  <c r="M94" i="31"/>
  <c r="O94" i="31"/>
  <c r="M95" i="31"/>
  <c r="O95" i="31"/>
  <c r="M96" i="31"/>
  <c r="O96" i="31"/>
  <c r="M97" i="31"/>
  <c r="O97" i="31"/>
  <c r="M98" i="31"/>
  <c r="O98" i="31"/>
  <c r="M99" i="31"/>
  <c r="O99" i="31"/>
  <c r="M100" i="31"/>
  <c r="O100" i="31"/>
  <c r="M101" i="31"/>
  <c r="O101" i="31"/>
  <c r="K56" i="36"/>
  <c r="M56" i="36"/>
  <c r="K57" i="36"/>
  <c r="M57" i="36"/>
  <c r="K58" i="36"/>
  <c r="M58" i="36"/>
  <c r="K59" i="36"/>
  <c r="M59" i="36"/>
  <c r="K60" i="36"/>
  <c r="F56" i="57" s="1"/>
  <c r="M60" i="36"/>
  <c r="H59" i="14"/>
  <c r="J56" i="57" s="1"/>
  <c r="J59" i="14"/>
  <c r="L59" i="51"/>
  <c r="I56" i="57" s="1"/>
  <c r="N59" i="51"/>
  <c r="K59" i="46"/>
  <c r="H56" i="57" s="1"/>
  <c r="M59" i="46"/>
  <c r="K59" i="41"/>
  <c r="G56" i="57" s="1"/>
  <c r="M59" i="41"/>
  <c r="L59" i="22"/>
  <c r="D56" i="57" s="1"/>
  <c r="N59" i="22"/>
  <c r="K59" i="16"/>
  <c r="M59" i="16"/>
  <c r="F59" i="4"/>
  <c r="G59" i="4" s="1"/>
  <c r="H59" i="4"/>
  <c r="I59" i="4" s="1"/>
  <c r="L59" i="16" l="1"/>
  <c r="B56" i="57"/>
  <c r="N59" i="16"/>
  <c r="P59" i="31"/>
  <c r="N59" i="31"/>
  <c r="C56" i="57"/>
  <c r="N59" i="36"/>
  <c r="K59" i="14"/>
  <c r="C33" i="58" s="1"/>
  <c r="E56" i="57"/>
  <c r="L59" i="36"/>
  <c r="M59" i="51"/>
  <c r="O59" i="22"/>
  <c r="N59" i="41"/>
  <c r="N59" i="46"/>
  <c r="O59" i="51"/>
  <c r="I59" i="14"/>
  <c r="C37" i="59" s="1"/>
  <c r="M59" i="22"/>
  <c r="L59" i="41"/>
  <c r="L59" i="46"/>
  <c r="O56" i="57" l="1"/>
  <c r="P56" i="57"/>
  <c r="R56" i="57" s="1"/>
  <c r="W56" i="57" s="1"/>
  <c r="K9" i="16"/>
  <c r="H28" i="14" l="1"/>
  <c r="J28" i="14"/>
  <c r="H29" i="14"/>
  <c r="J27" i="57" s="1"/>
  <c r="J29" i="14"/>
  <c r="H30" i="14"/>
  <c r="J28" i="57" s="1"/>
  <c r="J30" i="14"/>
  <c r="H31" i="14"/>
  <c r="J29" i="57" s="1"/>
  <c r="J31" i="14"/>
  <c r="L28" i="51"/>
  <c r="N28" i="51"/>
  <c r="L29" i="51"/>
  <c r="I27" i="57" s="1"/>
  <c r="N29" i="51"/>
  <c r="L30" i="51"/>
  <c r="I28" i="57" s="1"/>
  <c r="N30" i="51"/>
  <c r="L31" i="51"/>
  <c r="I29" i="57" s="1"/>
  <c r="N31" i="51"/>
  <c r="K28" i="46"/>
  <c r="M28" i="46"/>
  <c r="K29" i="46"/>
  <c r="M29" i="46"/>
  <c r="K30" i="46"/>
  <c r="H28" i="57" s="1"/>
  <c r="M30" i="46"/>
  <c r="K31" i="46"/>
  <c r="H29" i="57" s="1"/>
  <c r="M31" i="46"/>
  <c r="K27" i="41"/>
  <c r="M27" i="41"/>
  <c r="K28" i="41"/>
  <c r="M28" i="41"/>
  <c r="K29" i="41"/>
  <c r="G27" i="57" s="1"/>
  <c r="M29" i="41"/>
  <c r="K30" i="41"/>
  <c r="G28" i="57" s="1"/>
  <c r="M30" i="41"/>
  <c r="K31" i="41"/>
  <c r="G29" i="57" s="1"/>
  <c r="M31" i="41"/>
  <c r="K29" i="36"/>
  <c r="F27" i="57" s="1"/>
  <c r="M29" i="36"/>
  <c r="K30" i="36"/>
  <c r="F28" i="57" s="1"/>
  <c r="M30" i="36"/>
  <c r="K31" i="36"/>
  <c r="F29" i="57" s="1"/>
  <c r="M31" i="36"/>
  <c r="L29" i="22"/>
  <c r="D27" i="57" s="1"/>
  <c r="N29" i="22"/>
  <c r="L30" i="22"/>
  <c r="D28" i="57" s="1"/>
  <c r="N30" i="22"/>
  <c r="L31" i="22"/>
  <c r="N31" i="22"/>
  <c r="K29" i="16"/>
  <c r="C27" i="57" s="1"/>
  <c r="M29" i="16"/>
  <c r="K30" i="16"/>
  <c r="C28" i="57" s="1"/>
  <c r="M30" i="16"/>
  <c r="K31" i="16"/>
  <c r="M31" i="16"/>
  <c r="F29" i="4"/>
  <c r="H29" i="4"/>
  <c r="F30" i="4"/>
  <c r="H30" i="4"/>
  <c r="P30" i="31" s="1"/>
  <c r="F31" i="4"/>
  <c r="H31" i="4"/>
  <c r="Q27" i="57"/>
  <c r="Q28" i="57"/>
  <c r="Q29" i="57"/>
  <c r="E27" i="57"/>
  <c r="D29" i="57"/>
  <c r="L101" i="51"/>
  <c r="L5" i="51"/>
  <c r="L6" i="51"/>
  <c r="L7" i="51"/>
  <c r="L8" i="51"/>
  <c r="L9" i="51"/>
  <c r="L10" i="51"/>
  <c r="L11" i="51"/>
  <c r="L12" i="51"/>
  <c r="L13" i="51"/>
  <c r="L14" i="51"/>
  <c r="L15" i="51"/>
  <c r="L16" i="51"/>
  <c r="L17" i="51"/>
  <c r="L18" i="51"/>
  <c r="L19" i="51"/>
  <c r="L20" i="51"/>
  <c r="L21" i="51"/>
  <c r="L22" i="51"/>
  <c r="L23" i="51"/>
  <c r="L24" i="51"/>
  <c r="L25" i="51"/>
  <c r="L26" i="51"/>
  <c r="L27" i="51"/>
  <c r="L32" i="51"/>
  <c r="L33" i="51"/>
  <c r="L34" i="51"/>
  <c r="L35" i="51"/>
  <c r="L36" i="51"/>
  <c r="L37" i="51"/>
  <c r="L38" i="51"/>
  <c r="L39" i="51"/>
  <c r="L40" i="51"/>
  <c r="L41" i="51"/>
  <c r="L42" i="51"/>
  <c r="L43" i="51"/>
  <c r="L44" i="51"/>
  <c r="L45" i="51"/>
  <c r="L46" i="51"/>
  <c r="L47" i="51"/>
  <c r="L48" i="51"/>
  <c r="L49" i="51"/>
  <c r="L50" i="51"/>
  <c r="L51" i="51"/>
  <c r="L52" i="51"/>
  <c r="L53" i="51"/>
  <c r="L54" i="51"/>
  <c r="L55" i="51"/>
  <c r="L56" i="51"/>
  <c r="L57" i="51"/>
  <c r="L58" i="51"/>
  <c r="L60" i="51"/>
  <c r="L61" i="51"/>
  <c r="L62" i="51"/>
  <c r="L63" i="51"/>
  <c r="L64" i="51"/>
  <c r="L65" i="51"/>
  <c r="L66" i="51"/>
  <c r="L67" i="51"/>
  <c r="L68" i="51"/>
  <c r="L69" i="51"/>
  <c r="L70" i="51"/>
  <c r="L71" i="51"/>
  <c r="L72" i="51"/>
  <c r="L73" i="51"/>
  <c r="L74" i="51"/>
  <c r="L75" i="51"/>
  <c r="L76" i="51"/>
  <c r="L77" i="51"/>
  <c r="L78" i="51"/>
  <c r="L79" i="51"/>
  <c r="L80" i="51"/>
  <c r="L81" i="51"/>
  <c r="L82" i="51"/>
  <c r="L83" i="51"/>
  <c r="L84" i="51"/>
  <c r="L85" i="51"/>
  <c r="L86" i="51"/>
  <c r="L87" i="51"/>
  <c r="L88" i="51"/>
  <c r="L89" i="51"/>
  <c r="L90" i="51"/>
  <c r="L91" i="51"/>
  <c r="L92" i="51"/>
  <c r="L93" i="51"/>
  <c r="L94" i="51"/>
  <c r="L95" i="51"/>
  <c r="L96" i="51"/>
  <c r="L97" i="51"/>
  <c r="L98" i="51"/>
  <c r="L99" i="51"/>
  <c r="L100" i="51"/>
  <c r="L4" i="51"/>
  <c r="K5" i="36"/>
  <c r="K6" i="36"/>
  <c r="K7" i="36"/>
  <c r="K8" i="36"/>
  <c r="K9" i="36"/>
  <c r="K10" i="36"/>
  <c r="K11" i="36"/>
  <c r="K12" i="36"/>
  <c r="K13" i="36"/>
  <c r="K14" i="36"/>
  <c r="K15" i="36"/>
  <c r="K16" i="36"/>
  <c r="K17" i="36"/>
  <c r="K18" i="36"/>
  <c r="K19" i="36"/>
  <c r="K20" i="36"/>
  <c r="K21" i="36"/>
  <c r="K22" i="36"/>
  <c r="K23" i="36"/>
  <c r="K24" i="36"/>
  <c r="K25" i="36"/>
  <c r="K26" i="36"/>
  <c r="K27" i="36"/>
  <c r="K28" i="36"/>
  <c r="K32" i="36"/>
  <c r="K33" i="36"/>
  <c r="K34" i="36"/>
  <c r="K35" i="36"/>
  <c r="K36" i="36"/>
  <c r="K37" i="36"/>
  <c r="K38" i="36"/>
  <c r="K39" i="36"/>
  <c r="K40" i="36"/>
  <c r="K41" i="36"/>
  <c r="K42" i="36"/>
  <c r="K43" i="36"/>
  <c r="K44" i="36"/>
  <c r="K45" i="36"/>
  <c r="K46" i="36"/>
  <c r="K47" i="36"/>
  <c r="K48" i="36"/>
  <c r="K49" i="36"/>
  <c r="K50" i="36"/>
  <c r="K51" i="36"/>
  <c r="K52" i="36"/>
  <c r="K53" i="36"/>
  <c r="K54" i="36"/>
  <c r="K55" i="36"/>
  <c r="K61" i="36"/>
  <c r="K62" i="36"/>
  <c r="K63" i="36"/>
  <c r="K64" i="36"/>
  <c r="K65" i="36"/>
  <c r="K66" i="36"/>
  <c r="K67" i="36"/>
  <c r="K68" i="36"/>
  <c r="K69" i="36"/>
  <c r="K70" i="36"/>
  <c r="K71" i="36"/>
  <c r="K72" i="36"/>
  <c r="K73" i="36"/>
  <c r="K74" i="36"/>
  <c r="K75" i="36"/>
  <c r="K76" i="36"/>
  <c r="K77" i="36"/>
  <c r="K78" i="36"/>
  <c r="K79" i="36"/>
  <c r="K80" i="36"/>
  <c r="K81" i="36"/>
  <c r="K82" i="36"/>
  <c r="K83" i="36"/>
  <c r="K84" i="36"/>
  <c r="K85" i="36"/>
  <c r="K86" i="36"/>
  <c r="K87" i="36"/>
  <c r="K88" i="36"/>
  <c r="K89" i="36"/>
  <c r="K90" i="36"/>
  <c r="K91" i="36"/>
  <c r="K92" i="36"/>
  <c r="K93" i="36"/>
  <c r="K94" i="36"/>
  <c r="K95" i="36"/>
  <c r="K96" i="36"/>
  <c r="K97" i="36"/>
  <c r="K98" i="36"/>
  <c r="K99" i="36"/>
  <c r="K100" i="36"/>
  <c r="K101" i="36"/>
  <c r="K4" i="36"/>
  <c r="M4" i="31"/>
  <c r="K101" i="16"/>
  <c r="K5" i="16"/>
  <c r="K6" i="16"/>
  <c r="K7" i="16"/>
  <c r="K8" i="16"/>
  <c r="K10" i="16"/>
  <c r="K11" i="16"/>
  <c r="K12" i="16"/>
  <c r="K13" i="16"/>
  <c r="K14" i="16"/>
  <c r="K15" i="16"/>
  <c r="K16" i="16"/>
  <c r="K17" i="16"/>
  <c r="K18" i="16"/>
  <c r="K19" i="16"/>
  <c r="K20" i="16"/>
  <c r="K21" i="16"/>
  <c r="K22" i="16"/>
  <c r="K23" i="16"/>
  <c r="K24" i="16"/>
  <c r="K25" i="16"/>
  <c r="K26" i="16"/>
  <c r="K27" i="16"/>
  <c r="K28" i="16"/>
  <c r="K32" i="16"/>
  <c r="K33" i="16"/>
  <c r="K34" i="16"/>
  <c r="K35" i="16"/>
  <c r="K36" i="16"/>
  <c r="K37" i="16"/>
  <c r="K38" i="16"/>
  <c r="K39" i="16"/>
  <c r="K40" i="16"/>
  <c r="K41" i="16"/>
  <c r="K42" i="16"/>
  <c r="K43" i="16"/>
  <c r="K44" i="16"/>
  <c r="K45" i="16"/>
  <c r="K46" i="16"/>
  <c r="K47" i="16"/>
  <c r="K48" i="16"/>
  <c r="K49" i="16"/>
  <c r="K50" i="16"/>
  <c r="K51" i="16"/>
  <c r="K52" i="16"/>
  <c r="K53" i="16"/>
  <c r="K54" i="16"/>
  <c r="K55" i="16"/>
  <c r="K56" i="16"/>
  <c r="K57" i="16"/>
  <c r="K58" i="16"/>
  <c r="K60" i="16"/>
  <c r="K61" i="16"/>
  <c r="K62" i="16"/>
  <c r="K63" i="16"/>
  <c r="K64" i="16"/>
  <c r="K65" i="16"/>
  <c r="K66" i="16"/>
  <c r="K67" i="16"/>
  <c r="K68" i="16"/>
  <c r="K69" i="16"/>
  <c r="K70" i="16"/>
  <c r="K71" i="16"/>
  <c r="K72" i="16"/>
  <c r="K73" i="16"/>
  <c r="K74" i="16"/>
  <c r="K75" i="16"/>
  <c r="K76" i="16"/>
  <c r="K77" i="16"/>
  <c r="K78" i="16"/>
  <c r="K79" i="16"/>
  <c r="K80" i="16"/>
  <c r="K81" i="16"/>
  <c r="K82" i="16"/>
  <c r="K83" i="16"/>
  <c r="K84" i="16"/>
  <c r="K85" i="16"/>
  <c r="K86" i="16"/>
  <c r="K87" i="16"/>
  <c r="K88" i="16"/>
  <c r="K89" i="16"/>
  <c r="K90" i="16"/>
  <c r="K91" i="16"/>
  <c r="K92" i="16"/>
  <c r="K93" i="16"/>
  <c r="K94" i="16"/>
  <c r="K95" i="16"/>
  <c r="K96" i="16"/>
  <c r="K97" i="16"/>
  <c r="K98" i="16"/>
  <c r="K99" i="16"/>
  <c r="K100" i="16"/>
  <c r="K4" i="16"/>
  <c r="P31" i="31" l="1"/>
  <c r="P29" i="31"/>
  <c r="G30" i="4"/>
  <c r="N30" i="31"/>
  <c r="G31" i="4"/>
  <c r="N31" i="31"/>
  <c r="G29" i="4"/>
  <c r="N29" i="31"/>
  <c r="N30" i="46"/>
  <c r="L31" i="16"/>
  <c r="L29" i="16"/>
  <c r="L29" i="46"/>
  <c r="B29" i="57"/>
  <c r="B27" i="57"/>
  <c r="N31" i="46"/>
  <c r="N29" i="41"/>
  <c r="K31" i="14"/>
  <c r="C78" i="58" s="1"/>
  <c r="K30" i="14"/>
  <c r="C51" i="58" s="1"/>
  <c r="B28" i="57"/>
  <c r="I30" i="4"/>
  <c r="O31" i="51"/>
  <c r="O30" i="51"/>
  <c r="O29" i="51"/>
  <c r="K29" i="14"/>
  <c r="C39" i="58" s="1"/>
  <c r="I31" i="4"/>
  <c r="N30" i="16"/>
  <c r="M31" i="22"/>
  <c r="M30" i="22"/>
  <c r="M29" i="22"/>
  <c r="L31" i="36"/>
  <c r="L30" i="36"/>
  <c r="L29" i="36"/>
  <c r="L31" i="41"/>
  <c r="L30" i="41"/>
  <c r="L29" i="41"/>
  <c r="L31" i="46"/>
  <c r="L30" i="46"/>
  <c r="N29" i="16"/>
  <c r="N31" i="16"/>
  <c r="N29" i="46"/>
  <c r="M31" i="51"/>
  <c r="M30" i="51"/>
  <c r="M29" i="51"/>
  <c r="I31" i="14"/>
  <c r="C80" i="59" s="1"/>
  <c r="I30" i="14"/>
  <c r="C54" i="59" s="1"/>
  <c r="I29" i="14"/>
  <c r="C47" i="59" s="1"/>
  <c r="C29" i="57"/>
  <c r="H27" i="57"/>
  <c r="I29" i="4"/>
  <c r="L30" i="16"/>
  <c r="O31" i="22"/>
  <c r="O30" i="22"/>
  <c r="O29" i="22"/>
  <c r="N31" i="36"/>
  <c r="N30" i="36"/>
  <c r="N29" i="36"/>
  <c r="N31" i="41"/>
  <c r="N30" i="41"/>
  <c r="E29" i="57"/>
  <c r="E28" i="57"/>
  <c r="Q85" i="57"/>
  <c r="I85" i="57"/>
  <c r="N88" i="51"/>
  <c r="H88" i="14"/>
  <c r="J88" i="14"/>
  <c r="K88" i="46"/>
  <c r="H85" i="57" s="1"/>
  <c r="M88" i="46"/>
  <c r="K88" i="41"/>
  <c r="G85" i="57" s="1"/>
  <c r="M88" i="41"/>
  <c r="F85" i="57"/>
  <c r="M88" i="36"/>
  <c r="L88" i="22"/>
  <c r="N88" i="22"/>
  <c r="H88" i="4"/>
  <c r="M88" i="16"/>
  <c r="F88" i="4"/>
  <c r="G88" i="4" l="1"/>
  <c r="N88" i="31"/>
  <c r="I88" i="4"/>
  <c r="P88" i="31"/>
  <c r="O27" i="57"/>
  <c r="O29" i="57"/>
  <c r="P27" i="57"/>
  <c r="R27" i="57" s="1"/>
  <c r="W27" i="57" s="1"/>
  <c r="P29" i="57"/>
  <c r="R29" i="57" s="1"/>
  <c r="W29" i="57" s="1"/>
  <c r="O28" i="57"/>
  <c r="P28" i="57"/>
  <c r="R28" i="57" s="1"/>
  <c r="W28" i="57" s="1"/>
  <c r="N88" i="46"/>
  <c r="K88" i="14"/>
  <c r="C52" i="58" s="1"/>
  <c r="L88" i="16"/>
  <c r="E85" i="57"/>
  <c r="M88" i="22"/>
  <c r="N88" i="36"/>
  <c r="N88" i="41"/>
  <c r="M88" i="51"/>
  <c r="D85" i="57"/>
  <c r="I88" i="14"/>
  <c r="C49" i="59" s="1"/>
  <c r="C85" i="57"/>
  <c r="O88" i="22"/>
  <c r="L88" i="36"/>
  <c r="L88" i="41"/>
  <c r="L88" i="46"/>
  <c r="O88" i="51"/>
  <c r="J85" i="57"/>
  <c r="B85" i="57"/>
  <c r="N88" i="16"/>
  <c r="Z14" i="57"/>
  <c r="AB14" i="57" s="1"/>
  <c r="Z15" i="57"/>
  <c r="AB15" i="57" s="1"/>
  <c r="Z20" i="57"/>
  <c r="AB20" i="57" s="1"/>
  <c r="Z22" i="57"/>
  <c r="AB22" i="57" s="1"/>
  <c r="Z26" i="57"/>
  <c r="AB26" i="57" s="1"/>
  <c r="Z31" i="57"/>
  <c r="AB31" i="57" s="1"/>
  <c r="Z33" i="57"/>
  <c r="AB33" i="57" s="1"/>
  <c r="Z36" i="57"/>
  <c r="AB36" i="57" s="1"/>
  <c r="Z38" i="57"/>
  <c r="AB38" i="57" s="1"/>
  <c r="Z42" i="57"/>
  <c r="AB42" i="57" s="1"/>
  <c r="Z44" i="57"/>
  <c r="AB44" i="57" s="1"/>
  <c r="Z52" i="57"/>
  <c r="AB52" i="57" s="1"/>
  <c r="Z58" i="57"/>
  <c r="AB58" i="57" s="1"/>
  <c r="Z65" i="57"/>
  <c r="AB65" i="57" s="1"/>
  <c r="Z68" i="57"/>
  <c r="AB68" i="57" s="1"/>
  <c r="Z69" i="57"/>
  <c r="AB69" i="57" s="1"/>
  <c r="Z74" i="57"/>
  <c r="AB74" i="57" s="1"/>
  <c r="Z75" i="57"/>
  <c r="AB75" i="57" s="1"/>
  <c r="Z77" i="57"/>
  <c r="AB77" i="57" s="1"/>
  <c r="Z78" i="57"/>
  <c r="AB78" i="57" s="1"/>
  <c r="Z82" i="57"/>
  <c r="AB82" i="57" s="1"/>
  <c r="Z88" i="57"/>
  <c r="AB88" i="57" s="1"/>
  <c r="Z90" i="57"/>
  <c r="AB90" i="57" s="1"/>
  <c r="Z91" i="57"/>
  <c r="AB91" i="57" s="1"/>
  <c r="Z92" i="57"/>
  <c r="AB92" i="57" s="1"/>
  <c r="Z93" i="57"/>
  <c r="AB93" i="57" s="1"/>
  <c r="Z96" i="57"/>
  <c r="AB96" i="57" s="1"/>
  <c r="H5" i="14"/>
  <c r="J3" i="57" s="1"/>
  <c r="H6" i="14"/>
  <c r="H7" i="14"/>
  <c r="J5" i="57" s="1"/>
  <c r="H8" i="14"/>
  <c r="J6" i="57" s="1"/>
  <c r="H9" i="14"/>
  <c r="J7" i="57" s="1"/>
  <c r="H10" i="14"/>
  <c r="J8" i="57" s="1"/>
  <c r="H11" i="14"/>
  <c r="J9" i="57" s="1"/>
  <c r="H12" i="14"/>
  <c r="J10" i="57" s="1"/>
  <c r="H13" i="14"/>
  <c r="J11" i="57" s="1"/>
  <c r="H14" i="14"/>
  <c r="J12" i="57" s="1"/>
  <c r="H15" i="14"/>
  <c r="J13" i="57" s="1"/>
  <c r="H16" i="14"/>
  <c r="J14" i="57" s="1"/>
  <c r="H17" i="14"/>
  <c r="J15" i="57" s="1"/>
  <c r="H18" i="14"/>
  <c r="J16" i="57" s="1"/>
  <c r="H19" i="14"/>
  <c r="J17" i="57" s="1"/>
  <c r="H20" i="14"/>
  <c r="J18" i="57" s="1"/>
  <c r="H21" i="14"/>
  <c r="J19" i="57" s="1"/>
  <c r="H22" i="14"/>
  <c r="J20" i="57" s="1"/>
  <c r="H23" i="14"/>
  <c r="H24" i="14"/>
  <c r="J22" i="57" s="1"/>
  <c r="H25" i="14"/>
  <c r="J23" i="57" s="1"/>
  <c r="H26" i="14"/>
  <c r="J24" i="57" s="1"/>
  <c r="H27" i="14"/>
  <c r="J25" i="57" s="1"/>
  <c r="J26" i="57"/>
  <c r="H32" i="14"/>
  <c r="J30" i="57" s="1"/>
  <c r="H33" i="14"/>
  <c r="J31" i="57" s="1"/>
  <c r="H34" i="14"/>
  <c r="J32" i="57" s="1"/>
  <c r="H35" i="14"/>
  <c r="J33" i="57" s="1"/>
  <c r="H36" i="14"/>
  <c r="J34" i="57" s="1"/>
  <c r="H37" i="14"/>
  <c r="J35" i="57" s="1"/>
  <c r="H38" i="14"/>
  <c r="J36" i="57" s="1"/>
  <c r="H39" i="14"/>
  <c r="H40" i="14"/>
  <c r="J38" i="57" s="1"/>
  <c r="H41" i="14"/>
  <c r="J39" i="57" s="1"/>
  <c r="H42" i="14"/>
  <c r="J40" i="57" s="1"/>
  <c r="H43" i="14"/>
  <c r="J41" i="57" s="1"/>
  <c r="H44" i="14"/>
  <c r="J42" i="57" s="1"/>
  <c r="H45" i="14"/>
  <c r="J43" i="57" s="1"/>
  <c r="H46" i="14"/>
  <c r="J44" i="57" s="1"/>
  <c r="H47" i="14"/>
  <c r="J45" i="57" s="1"/>
  <c r="H48" i="14"/>
  <c r="J46" i="57" s="1"/>
  <c r="H49" i="14"/>
  <c r="J47" i="57" s="1"/>
  <c r="H50" i="14"/>
  <c r="J48" i="57" s="1"/>
  <c r="H51" i="14"/>
  <c r="J49" i="57" s="1"/>
  <c r="H52" i="14"/>
  <c r="J50" i="57" s="1"/>
  <c r="H53" i="14"/>
  <c r="J51" i="57" s="1"/>
  <c r="H54" i="14"/>
  <c r="H55" i="14"/>
  <c r="J53" i="57" s="1"/>
  <c r="H56" i="14"/>
  <c r="J54" i="57" s="1"/>
  <c r="H57" i="14"/>
  <c r="H58" i="14"/>
  <c r="J55" i="57" s="1"/>
  <c r="H60" i="14"/>
  <c r="J57" i="57" s="1"/>
  <c r="H61" i="14"/>
  <c r="J58" i="57" s="1"/>
  <c r="H62" i="14"/>
  <c r="J59" i="57" s="1"/>
  <c r="H63" i="14"/>
  <c r="J60" i="57" s="1"/>
  <c r="H64" i="14"/>
  <c r="J61" i="57" s="1"/>
  <c r="H65" i="14"/>
  <c r="J62" i="57" s="1"/>
  <c r="H66" i="14"/>
  <c r="J63" i="57" s="1"/>
  <c r="H67" i="14"/>
  <c r="J64" i="57" s="1"/>
  <c r="H68" i="14"/>
  <c r="J65" i="57" s="1"/>
  <c r="H69" i="14"/>
  <c r="J66" i="57" s="1"/>
  <c r="H70" i="14"/>
  <c r="J67" i="57" s="1"/>
  <c r="H71" i="14"/>
  <c r="J68" i="57" s="1"/>
  <c r="H72" i="14"/>
  <c r="J69" i="57" s="1"/>
  <c r="H73" i="14"/>
  <c r="J70" i="57" s="1"/>
  <c r="H74" i="14"/>
  <c r="J71" i="57" s="1"/>
  <c r="H75" i="14"/>
  <c r="J72" i="57" s="1"/>
  <c r="H76" i="14"/>
  <c r="J73" i="57" s="1"/>
  <c r="H77" i="14"/>
  <c r="J74" i="57" s="1"/>
  <c r="H78" i="14"/>
  <c r="J75" i="57" s="1"/>
  <c r="H79" i="14"/>
  <c r="J76" i="57" s="1"/>
  <c r="H80" i="14"/>
  <c r="J77" i="57" s="1"/>
  <c r="H81" i="14"/>
  <c r="J78" i="57" s="1"/>
  <c r="H82" i="14"/>
  <c r="J79" i="57" s="1"/>
  <c r="H83" i="14"/>
  <c r="J80" i="57" s="1"/>
  <c r="H84" i="14"/>
  <c r="J81" i="57" s="1"/>
  <c r="H85" i="14"/>
  <c r="J82" i="57" s="1"/>
  <c r="H86" i="14"/>
  <c r="J83" i="57" s="1"/>
  <c r="H87" i="14"/>
  <c r="J84" i="57" s="1"/>
  <c r="H89" i="14"/>
  <c r="J86" i="57" s="1"/>
  <c r="H90" i="14"/>
  <c r="J87" i="57" s="1"/>
  <c r="H91" i="14"/>
  <c r="J88" i="57" s="1"/>
  <c r="H92" i="14"/>
  <c r="J89" i="57" s="1"/>
  <c r="H93" i="14"/>
  <c r="J90" i="57" s="1"/>
  <c r="H94" i="14"/>
  <c r="J91" i="57" s="1"/>
  <c r="H95" i="14"/>
  <c r="J92" i="57" s="1"/>
  <c r="H96" i="14"/>
  <c r="H97" i="14"/>
  <c r="H98" i="14"/>
  <c r="J94" i="57" s="1"/>
  <c r="H99" i="14"/>
  <c r="J96" i="57" s="1"/>
  <c r="H100" i="14"/>
  <c r="J97" i="57" s="1"/>
  <c r="H101" i="14"/>
  <c r="J98" i="57" s="1"/>
  <c r="J2" i="57"/>
  <c r="I3" i="57"/>
  <c r="I5" i="57"/>
  <c r="I7" i="57"/>
  <c r="I9" i="57"/>
  <c r="I10" i="57"/>
  <c r="I11" i="57"/>
  <c r="I13" i="57"/>
  <c r="I14" i="57"/>
  <c r="I16" i="57"/>
  <c r="I17" i="57"/>
  <c r="I19" i="57"/>
  <c r="I20" i="57"/>
  <c r="I22" i="57"/>
  <c r="I24" i="57"/>
  <c r="I26" i="57"/>
  <c r="I34" i="57"/>
  <c r="I38" i="57"/>
  <c r="I42" i="57"/>
  <c r="I43" i="57"/>
  <c r="I45" i="57"/>
  <c r="I46" i="57"/>
  <c r="I47" i="57"/>
  <c r="I49" i="57"/>
  <c r="I55" i="57"/>
  <c r="I58" i="57"/>
  <c r="I60" i="57"/>
  <c r="I62" i="57"/>
  <c r="I64" i="57"/>
  <c r="I68" i="57"/>
  <c r="I70" i="57"/>
  <c r="I72" i="57"/>
  <c r="I74" i="57"/>
  <c r="I76" i="57"/>
  <c r="I78" i="57"/>
  <c r="I80" i="57"/>
  <c r="I82" i="57"/>
  <c r="I84" i="57"/>
  <c r="I87" i="57"/>
  <c r="I89" i="57"/>
  <c r="I91" i="57"/>
  <c r="I92" i="57"/>
  <c r="I95" i="57"/>
  <c r="I96" i="57"/>
  <c r="I98" i="57"/>
  <c r="K5" i="46"/>
  <c r="H3" i="57" s="1"/>
  <c r="K6" i="46"/>
  <c r="H4" i="57" s="1"/>
  <c r="K7" i="46"/>
  <c r="H5" i="57" s="1"/>
  <c r="K8" i="46"/>
  <c r="H6" i="57" s="1"/>
  <c r="K9" i="46"/>
  <c r="H7" i="57" s="1"/>
  <c r="K10" i="46"/>
  <c r="H8" i="57" s="1"/>
  <c r="K11" i="46"/>
  <c r="H9" i="57" s="1"/>
  <c r="K12" i="46"/>
  <c r="H10" i="57" s="1"/>
  <c r="K13" i="46"/>
  <c r="H11" i="57" s="1"/>
  <c r="K14" i="46"/>
  <c r="H12" i="57" s="1"/>
  <c r="K15" i="46"/>
  <c r="H13" i="57" s="1"/>
  <c r="K16" i="46"/>
  <c r="H14" i="57" s="1"/>
  <c r="K17" i="46"/>
  <c r="H15" i="57" s="1"/>
  <c r="K18" i="46"/>
  <c r="H16" i="57" s="1"/>
  <c r="K19" i="46"/>
  <c r="H17" i="57" s="1"/>
  <c r="K20" i="46"/>
  <c r="H18" i="57" s="1"/>
  <c r="K21" i="46"/>
  <c r="H19" i="57" s="1"/>
  <c r="K22" i="46"/>
  <c r="H20" i="57" s="1"/>
  <c r="K23" i="46"/>
  <c r="H21" i="57" s="1"/>
  <c r="K24" i="46"/>
  <c r="H22" i="57" s="1"/>
  <c r="K25" i="46"/>
  <c r="H23" i="57" s="1"/>
  <c r="K26" i="46"/>
  <c r="H24" i="57" s="1"/>
  <c r="K27" i="46"/>
  <c r="H25" i="57" s="1"/>
  <c r="H26" i="57"/>
  <c r="K32" i="46"/>
  <c r="H30" i="57" s="1"/>
  <c r="K33" i="46"/>
  <c r="H31" i="57" s="1"/>
  <c r="K34" i="46"/>
  <c r="H32" i="57" s="1"/>
  <c r="K35" i="46"/>
  <c r="H33" i="57" s="1"/>
  <c r="K36" i="46"/>
  <c r="H34" i="57" s="1"/>
  <c r="K37" i="46"/>
  <c r="H35" i="57" s="1"/>
  <c r="K38" i="46"/>
  <c r="H36" i="57" s="1"/>
  <c r="K39" i="46"/>
  <c r="H37" i="57" s="1"/>
  <c r="K40" i="46"/>
  <c r="H38" i="57" s="1"/>
  <c r="K41" i="46"/>
  <c r="H39" i="57" s="1"/>
  <c r="K42" i="46"/>
  <c r="H40" i="57" s="1"/>
  <c r="K43" i="46"/>
  <c r="H41" i="57" s="1"/>
  <c r="K44" i="46"/>
  <c r="H42" i="57" s="1"/>
  <c r="K45" i="46"/>
  <c r="H43" i="57" s="1"/>
  <c r="K46" i="46"/>
  <c r="H44" i="57" s="1"/>
  <c r="K47" i="46"/>
  <c r="H45" i="57" s="1"/>
  <c r="K48" i="46"/>
  <c r="H46" i="57" s="1"/>
  <c r="K49" i="46"/>
  <c r="H47" i="57" s="1"/>
  <c r="K50" i="46"/>
  <c r="H48" i="57" s="1"/>
  <c r="K51" i="46"/>
  <c r="H49" i="57" s="1"/>
  <c r="K52" i="46"/>
  <c r="H50" i="57" s="1"/>
  <c r="K53" i="46"/>
  <c r="H51" i="57" s="1"/>
  <c r="K54" i="46"/>
  <c r="K55" i="46"/>
  <c r="H53" i="57" s="1"/>
  <c r="K56" i="46"/>
  <c r="H54" i="57" s="1"/>
  <c r="K57" i="46"/>
  <c r="K58" i="46"/>
  <c r="H55" i="57" s="1"/>
  <c r="K60" i="46"/>
  <c r="H57" i="57" s="1"/>
  <c r="K61" i="46"/>
  <c r="H58" i="57" s="1"/>
  <c r="K62" i="46"/>
  <c r="H59" i="57" s="1"/>
  <c r="K63" i="46"/>
  <c r="H60" i="57" s="1"/>
  <c r="K64" i="46"/>
  <c r="H61" i="57" s="1"/>
  <c r="K65" i="46"/>
  <c r="H62" i="57" s="1"/>
  <c r="K66" i="46"/>
  <c r="H63" i="57" s="1"/>
  <c r="K67" i="46"/>
  <c r="H64" i="57" s="1"/>
  <c r="K68" i="46"/>
  <c r="H65" i="57" s="1"/>
  <c r="K69" i="46"/>
  <c r="H66" i="57" s="1"/>
  <c r="K70" i="46"/>
  <c r="H67" i="57" s="1"/>
  <c r="K71" i="46"/>
  <c r="H68" i="57" s="1"/>
  <c r="K72" i="46"/>
  <c r="H69" i="57" s="1"/>
  <c r="K73" i="46"/>
  <c r="H70" i="57" s="1"/>
  <c r="K74" i="46"/>
  <c r="H71" i="57" s="1"/>
  <c r="K75" i="46"/>
  <c r="H72" i="57" s="1"/>
  <c r="K76" i="46"/>
  <c r="H73" i="57" s="1"/>
  <c r="K77" i="46"/>
  <c r="H74" i="57" s="1"/>
  <c r="K78" i="46"/>
  <c r="H75" i="57" s="1"/>
  <c r="K79" i="46"/>
  <c r="H76" i="57" s="1"/>
  <c r="K80" i="46"/>
  <c r="H77" i="57" s="1"/>
  <c r="K81" i="46"/>
  <c r="H78" i="57" s="1"/>
  <c r="K82" i="46"/>
  <c r="H79" i="57" s="1"/>
  <c r="K83" i="46"/>
  <c r="H80" i="57" s="1"/>
  <c r="K84" i="46"/>
  <c r="H81" i="57" s="1"/>
  <c r="K85" i="46"/>
  <c r="H82" i="57" s="1"/>
  <c r="K86" i="46"/>
  <c r="H83" i="57" s="1"/>
  <c r="K87" i="46"/>
  <c r="H84" i="57" s="1"/>
  <c r="K89" i="46"/>
  <c r="H86" i="57" s="1"/>
  <c r="K90" i="46"/>
  <c r="H87" i="57" s="1"/>
  <c r="K91" i="46"/>
  <c r="H88" i="57" s="1"/>
  <c r="K92" i="46"/>
  <c r="H89" i="57" s="1"/>
  <c r="K93" i="46"/>
  <c r="H90" i="57" s="1"/>
  <c r="K94" i="46"/>
  <c r="H91" i="57" s="1"/>
  <c r="K95" i="46"/>
  <c r="H92" i="57" s="1"/>
  <c r="K96" i="46"/>
  <c r="H93" i="57" s="1"/>
  <c r="K97" i="46"/>
  <c r="K98" i="46"/>
  <c r="H95" i="57" s="1"/>
  <c r="K99" i="46"/>
  <c r="H96" i="57" s="1"/>
  <c r="K100" i="46"/>
  <c r="H97" i="57" s="1"/>
  <c r="K101" i="46"/>
  <c r="H98" i="57" s="1"/>
  <c r="K4" i="46"/>
  <c r="H2" i="57" s="1"/>
  <c r="K5" i="41"/>
  <c r="G3" i="57" s="1"/>
  <c r="K6" i="41"/>
  <c r="G4" i="57" s="1"/>
  <c r="K7" i="41"/>
  <c r="G5" i="57" s="1"/>
  <c r="K8" i="41"/>
  <c r="G6" i="57" s="1"/>
  <c r="K9" i="41"/>
  <c r="G7" i="57" s="1"/>
  <c r="K10" i="41"/>
  <c r="G8" i="57" s="1"/>
  <c r="K11" i="41"/>
  <c r="G9" i="57" s="1"/>
  <c r="K12" i="41"/>
  <c r="G10" i="57" s="1"/>
  <c r="K13" i="41"/>
  <c r="G11" i="57" s="1"/>
  <c r="K14" i="41"/>
  <c r="G12" i="57" s="1"/>
  <c r="K15" i="41"/>
  <c r="G13" i="57" s="1"/>
  <c r="K16" i="41"/>
  <c r="G14" i="57" s="1"/>
  <c r="K17" i="41"/>
  <c r="G15" i="57" s="1"/>
  <c r="K18" i="41"/>
  <c r="G16" i="57" s="1"/>
  <c r="K19" i="41"/>
  <c r="G17" i="57" s="1"/>
  <c r="K20" i="41"/>
  <c r="G18" i="57" s="1"/>
  <c r="K21" i="41"/>
  <c r="G19" i="57" s="1"/>
  <c r="K22" i="41"/>
  <c r="G20" i="57" s="1"/>
  <c r="K23" i="41"/>
  <c r="G21" i="57" s="1"/>
  <c r="K24" i="41"/>
  <c r="G22" i="57" s="1"/>
  <c r="K25" i="41"/>
  <c r="G23" i="57" s="1"/>
  <c r="K26" i="41"/>
  <c r="G24" i="57" s="1"/>
  <c r="G25" i="57"/>
  <c r="G26" i="57"/>
  <c r="K32" i="41"/>
  <c r="G30" i="57" s="1"/>
  <c r="K33" i="41"/>
  <c r="G31" i="57" s="1"/>
  <c r="K34" i="41"/>
  <c r="G32" i="57" s="1"/>
  <c r="K35" i="41"/>
  <c r="G33" i="57" s="1"/>
  <c r="K36" i="41"/>
  <c r="G34" i="57" s="1"/>
  <c r="K37" i="41"/>
  <c r="G35" i="57" s="1"/>
  <c r="K38" i="41"/>
  <c r="G36" i="57" s="1"/>
  <c r="K39" i="41"/>
  <c r="G37" i="57" s="1"/>
  <c r="K40" i="41"/>
  <c r="G38" i="57" s="1"/>
  <c r="K41" i="41"/>
  <c r="G39" i="57" s="1"/>
  <c r="K42" i="41"/>
  <c r="G40" i="57" s="1"/>
  <c r="K43" i="41"/>
  <c r="G41" i="57" s="1"/>
  <c r="K44" i="41"/>
  <c r="G42" i="57" s="1"/>
  <c r="K45" i="41"/>
  <c r="G43" i="57" s="1"/>
  <c r="K46" i="41"/>
  <c r="G44" i="57" s="1"/>
  <c r="K47" i="41"/>
  <c r="G45" i="57" s="1"/>
  <c r="K48" i="41"/>
  <c r="G46" i="57" s="1"/>
  <c r="K49" i="41"/>
  <c r="G47" i="57" s="1"/>
  <c r="K50" i="41"/>
  <c r="G48" i="57" s="1"/>
  <c r="K51" i="41"/>
  <c r="G49" i="57" s="1"/>
  <c r="K52" i="41"/>
  <c r="G50" i="57" s="1"/>
  <c r="K53" i="41"/>
  <c r="G51" i="57" s="1"/>
  <c r="K54" i="41"/>
  <c r="K55" i="41"/>
  <c r="G52" i="57" s="1"/>
  <c r="K56" i="41"/>
  <c r="G54" i="57" s="1"/>
  <c r="K57" i="41"/>
  <c r="K58" i="41"/>
  <c r="G55" i="57" s="1"/>
  <c r="K60" i="41"/>
  <c r="G57" i="57" s="1"/>
  <c r="K61" i="41"/>
  <c r="G58" i="57" s="1"/>
  <c r="K62" i="41"/>
  <c r="G59" i="57" s="1"/>
  <c r="K63" i="41"/>
  <c r="G60" i="57" s="1"/>
  <c r="K64" i="41"/>
  <c r="G61" i="57" s="1"/>
  <c r="K65" i="41"/>
  <c r="G62" i="57" s="1"/>
  <c r="K66" i="41"/>
  <c r="G63" i="57" s="1"/>
  <c r="K67" i="41"/>
  <c r="G64" i="57" s="1"/>
  <c r="K68" i="41"/>
  <c r="G65" i="57" s="1"/>
  <c r="K69" i="41"/>
  <c r="G66" i="57" s="1"/>
  <c r="K70" i="41"/>
  <c r="G67" i="57" s="1"/>
  <c r="K71" i="41"/>
  <c r="G68" i="57" s="1"/>
  <c r="K72" i="41"/>
  <c r="G69" i="57" s="1"/>
  <c r="K73" i="41"/>
  <c r="G70" i="57" s="1"/>
  <c r="K74" i="41"/>
  <c r="G71" i="57" s="1"/>
  <c r="K75" i="41"/>
  <c r="G72" i="57" s="1"/>
  <c r="K76" i="41"/>
  <c r="G73" i="57" s="1"/>
  <c r="K77" i="41"/>
  <c r="G74" i="57" s="1"/>
  <c r="K78" i="41"/>
  <c r="G75" i="57" s="1"/>
  <c r="K79" i="41"/>
  <c r="G76" i="57" s="1"/>
  <c r="K80" i="41"/>
  <c r="G77" i="57" s="1"/>
  <c r="K81" i="41"/>
  <c r="G78" i="57" s="1"/>
  <c r="K82" i="41"/>
  <c r="G79" i="57" s="1"/>
  <c r="K83" i="41"/>
  <c r="G80" i="57" s="1"/>
  <c r="K84" i="41"/>
  <c r="G81" i="57" s="1"/>
  <c r="K85" i="41"/>
  <c r="G82" i="57" s="1"/>
  <c r="K86" i="41"/>
  <c r="G83" i="57" s="1"/>
  <c r="K87" i="41"/>
  <c r="G84" i="57" s="1"/>
  <c r="K89" i="41"/>
  <c r="G86" i="57" s="1"/>
  <c r="K90" i="41"/>
  <c r="G87" i="57" s="1"/>
  <c r="K91" i="41"/>
  <c r="G88" i="57" s="1"/>
  <c r="K92" i="41"/>
  <c r="G89" i="57" s="1"/>
  <c r="K93" i="41"/>
  <c r="G90" i="57" s="1"/>
  <c r="K94" i="41"/>
  <c r="G91" i="57" s="1"/>
  <c r="K95" i="41"/>
  <c r="G92" i="57" s="1"/>
  <c r="K96" i="41"/>
  <c r="G93" i="57" s="1"/>
  <c r="K97" i="41"/>
  <c r="K98" i="41"/>
  <c r="K99" i="41"/>
  <c r="G96" i="57" s="1"/>
  <c r="K100" i="41"/>
  <c r="G97" i="57" s="1"/>
  <c r="K101" i="41"/>
  <c r="G98" i="57" s="1"/>
  <c r="K4" i="41"/>
  <c r="G2" i="57" s="1"/>
  <c r="F3" i="57"/>
  <c r="F5" i="57"/>
  <c r="F7" i="57"/>
  <c r="F9" i="57"/>
  <c r="F11" i="57"/>
  <c r="F13" i="57"/>
  <c r="F14" i="57"/>
  <c r="F16" i="57"/>
  <c r="F17" i="57"/>
  <c r="F19" i="57"/>
  <c r="F20" i="57"/>
  <c r="F22" i="57"/>
  <c r="F24" i="57"/>
  <c r="F26" i="57"/>
  <c r="F32" i="57"/>
  <c r="F34" i="57"/>
  <c r="F36" i="57"/>
  <c r="F38" i="57"/>
  <c r="F40" i="57"/>
  <c r="F42" i="57"/>
  <c r="F43" i="57"/>
  <c r="F45" i="57"/>
  <c r="F47" i="57"/>
  <c r="F49" i="57"/>
  <c r="F50" i="57"/>
  <c r="F54" i="57"/>
  <c r="F55" i="57"/>
  <c r="F58" i="57"/>
  <c r="F60" i="57"/>
  <c r="F62" i="57"/>
  <c r="F64" i="57"/>
  <c r="F66" i="57"/>
  <c r="F68" i="57"/>
  <c r="F70" i="57"/>
  <c r="F72" i="57"/>
  <c r="F74" i="57"/>
  <c r="F76" i="57"/>
  <c r="F78" i="57"/>
  <c r="F80" i="57"/>
  <c r="F82" i="57"/>
  <c r="F84" i="57"/>
  <c r="F87" i="57"/>
  <c r="F88" i="57"/>
  <c r="F89" i="57"/>
  <c r="F91" i="57"/>
  <c r="F92" i="57"/>
  <c r="F94" i="57"/>
  <c r="F96" i="57"/>
  <c r="F98" i="57"/>
  <c r="L5" i="22"/>
  <c r="D3" i="57" s="1"/>
  <c r="L6" i="22"/>
  <c r="D4" i="57" s="1"/>
  <c r="L7" i="22"/>
  <c r="D5" i="57" s="1"/>
  <c r="L8" i="22"/>
  <c r="D6" i="57" s="1"/>
  <c r="L9" i="22"/>
  <c r="L10" i="22"/>
  <c r="D8" i="57" s="1"/>
  <c r="L11" i="22"/>
  <c r="D9" i="57" s="1"/>
  <c r="L12" i="22"/>
  <c r="D10" i="57" s="1"/>
  <c r="L13" i="22"/>
  <c r="D11" i="57" s="1"/>
  <c r="L14" i="22"/>
  <c r="D12" i="57" s="1"/>
  <c r="L15" i="22"/>
  <c r="D13" i="57" s="1"/>
  <c r="L16" i="22"/>
  <c r="D14" i="57" s="1"/>
  <c r="L17" i="22"/>
  <c r="D15" i="57" s="1"/>
  <c r="L18" i="22"/>
  <c r="D16" i="57" s="1"/>
  <c r="L19" i="22"/>
  <c r="D17" i="57" s="1"/>
  <c r="L20" i="22"/>
  <c r="D18" i="57" s="1"/>
  <c r="L21" i="22"/>
  <c r="D19" i="57" s="1"/>
  <c r="L22" i="22"/>
  <c r="D20" i="57" s="1"/>
  <c r="L23" i="22"/>
  <c r="D21" i="57" s="1"/>
  <c r="L24" i="22"/>
  <c r="D22" i="57" s="1"/>
  <c r="L25" i="22"/>
  <c r="D23" i="57" s="1"/>
  <c r="L26" i="22"/>
  <c r="D24" i="57" s="1"/>
  <c r="L27" i="22"/>
  <c r="D25" i="57" s="1"/>
  <c r="L28" i="22"/>
  <c r="D26" i="57" s="1"/>
  <c r="L32" i="22"/>
  <c r="D30" i="57" s="1"/>
  <c r="L33" i="22"/>
  <c r="D31" i="57" s="1"/>
  <c r="L34" i="22"/>
  <c r="D32" i="57" s="1"/>
  <c r="L35" i="22"/>
  <c r="D33" i="57" s="1"/>
  <c r="L36" i="22"/>
  <c r="D34" i="57" s="1"/>
  <c r="L37" i="22"/>
  <c r="D35" i="57" s="1"/>
  <c r="L38" i="22"/>
  <c r="D36" i="57" s="1"/>
  <c r="L39" i="22"/>
  <c r="D37" i="57" s="1"/>
  <c r="L40" i="22"/>
  <c r="D38" i="57" s="1"/>
  <c r="L41" i="22"/>
  <c r="D39" i="57" s="1"/>
  <c r="L42" i="22"/>
  <c r="D40" i="57" s="1"/>
  <c r="L43" i="22"/>
  <c r="D41" i="57" s="1"/>
  <c r="L44" i="22"/>
  <c r="D42" i="57" s="1"/>
  <c r="L45" i="22"/>
  <c r="D43" i="57" s="1"/>
  <c r="L46" i="22"/>
  <c r="D44" i="57" s="1"/>
  <c r="L47" i="22"/>
  <c r="D45" i="57" s="1"/>
  <c r="L48" i="22"/>
  <c r="D46" i="57" s="1"/>
  <c r="L49" i="22"/>
  <c r="D47" i="57" s="1"/>
  <c r="L50" i="22"/>
  <c r="D48" i="57" s="1"/>
  <c r="L51" i="22"/>
  <c r="D49" i="57" s="1"/>
  <c r="L52" i="22"/>
  <c r="D50" i="57" s="1"/>
  <c r="L53" i="22"/>
  <c r="D51" i="57" s="1"/>
  <c r="L54" i="22"/>
  <c r="L55" i="22"/>
  <c r="D53" i="57" s="1"/>
  <c r="L56" i="22"/>
  <c r="D54" i="57" s="1"/>
  <c r="L57" i="22"/>
  <c r="L58" i="22"/>
  <c r="D55" i="57" s="1"/>
  <c r="L60" i="22"/>
  <c r="L61" i="22"/>
  <c r="D58" i="57" s="1"/>
  <c r="L62" i="22"/>
  <c r="D59" i="57" s="1"/>
  <c r="L63" i="22"/>
  <c r="D60" i="57" s="1"/>
  <c r="L64" i="22"/>
  <c r="D61" i="57" s="1"/>
  <c r="L65" i="22"/>
  <c r="D62" i="57" s="1"/>
  <c r="L66" i="22"/>
  <c r="D63" i="57" s="1"/>
  <c r="L67" i="22"/>
  <c r="D64" i="57" s="1"/>
  <c r="L68" i="22"/>
  <c r="D65" i="57" s="1"/>
  <c r="L69" i="22"/>
  <c r="D66" i="57" s="1"/>
  <c r="L70" i="22"/>
  <c r="D67" i="57" s="1"/>
  <c r="L71" i="22"/>
  <c r="D68" i="57" s="1"/>
  <c r="L72" i="22"/>
  <c r="D69" i="57" s="1"/>
  <c r="L73" i="22"/>
  <c r="D70" i="57" s="1"/>
  <c r="L74" i="22"/>
  <c r="D71" i="57" s="1"/>
  <c r="L75" i="22"/>
  <c r="D72" i="57" s="1"/>
  <c r="L76" i="22"/>
  <c r="D73" i="57" s="1"/>
  <c r="L77" i="22"/>
  <c r="D74" i="57" s="1"/>
  <c r="L78" i="22"/>
  <c r="D75" i="57" s="1"/>
  <c r="L79" i="22"/>
  <c r="D76" i="57" s="1"/>
  <c r="L80" i="22"/>
  <c r="D77" i="57" s="1"/>
  <c r="L81" i="22"/>
  <c r="D78" i="57" s="1"/>
  <c r="L82" i="22"/>
  <c r="D79" i="57" s="1"/>
  <c r="L83" i="22"/>
  <c r="D80" i="57" s="1"/>
  <c r="L84" i="22"/>
  <c r="D81" i="57" s="1"/>
  <c r="L85" i="22"/>
  <c r="D82" i="57" s="1"/>
  <c r="L86" i="22"/>
  <c r="D83" i="57" s="1"/>
  <c r="L87" i="22"/>
  <c r="D84" i="57" s="1"/>
  <c r="L89" i="22"/>
  <c r="D86" i="57" s="1"/>
  <c r="L90" i="22"/>
  <c r="D87" i="57" s="1"/>
  <c r="L91" i="22"/>
  <c r="D88" i="57" s="1"/>
  <c r="L92" i="22"/>
  <c r="D89" i="57" s="1"/>
  <c r="L93" i="22"/>
  <c r="D90" i="57" s="1"/>
  <c r="L94" i="22"/>
  <c r="D91" i="57" s="1"/>
  <c r="L95" i="22"/>
  <c r="D92" i="57" s="1"/>
  <c r="L96" i="22"/>
  <c r="D93" i="57" s="1"/>
  <c r="L97" i="22"/>
  <c r="L98" i="22"/>
  <c r="D94" i="57" s="1"/>
  <c r="L99" i="22"/>
  <c r="D96" i="57" s="1"/>
  <c r="L100" i="22"/>
  <c r="D97" i="57" s="1"/>
  <c r="L101" i="22"/>
  <c r="D98" i="57" s="1"/>
  <c r="L4" i="22"/>
  <c r="D2" i="57" s="1"/>
  <c r="C8" i="57"/>
  <c r="C9" i="57"/>
  <c r="C15" i="57"/>
  <c r="C21" i="57"/>
  <c r="C31" i="57"/>
  <c r="C32" i="57"/>
  <c r="C39" i="57"/>
  <c r="C46" i="57"/>
  <c r="C77" i="57"/>
  <c r="C78" i="57"/>
  <c r="C90" i="57"/>
  <c r="C2" i="57"/>
  <c r="E4" i="57"/>
  <c r="E6" i="57"/>
  <c r="E7" i="57"/>
  <c r="E8" i="57"/>
  <c r="E10" i="57"/>
  <c r="E12" i="57"/>
  <c r="E14" i="57"/>
  <c r="E15" i="57"/>
  <c r="E17" i="57"/>
  <c r="E18" i="57"/>
  <c r="E20" i="57"/>
  <c r="E21" i="57"/>
  <c r="E23" i="57"/>
  <c r="E24" i="57"/>
  <c r="E25" i="57"/>
  <c r="E30" i="57"/>
  <c r="E31" i="57"/>
  <c r="E33" i="57"/>
  <c r="E34" i="57"/>
  <c r="E35" i="57"/>
  <c r="E37" i="57"/>
  <c r="E39" i="57"/>
  <c r="E41" i="57"/>
  <c r="E42" i="57"/>
  <c r="E44" i="57"/>
  <c r="E46" i="57"/>
  <c r="E48" i="57"/>
  <c r="E49" i="57"/>
  <c r="E51" i="57"/>
  <c r="E52" i="57"/>
  <c r="E55" i="57"/>
  <c r="E57" i="57"/>
  <c r="E59" i="57"/>
  <c r="E61" i="57"/>
  <c r="E62" i="57"/>
  <c r="E63" i="57"/>
  <c r="E65" i="57"/>
  <c r="E67" i="57"/>
  <c r="E69" i="57"/>
  <c r="E71" i="57"/>
  <c r="E73" i="57"/>
  <c r="E75" i="57"/>
  <c r="E76" i="57"/>
  <c r="E77" i="57"/>
  <c r="E79" i="57"/>
  <c r="E81" i="57"/>
  <c r="E83" i="57"/>
  <c r="E84" i="57"/>
  <c r="E86" i="57"/>
  <c r="E88" i="57"/>
  <c r="E90" i="57"/>
  <c r="E91" i="57"/>
  <c r="E92" i="57"/>
  <c r="E93" i="57"/>
  <c r="E96" i="57"/>
  <c r="E97" i="57"/>
  <c r="E98" i="57"/>
  <c r="E2" i="57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G44" i="4" s="1"/>
  <c r="F45" i="4"/>
  <c r="F46" i="4"/>
  <c r="F47" i="4"/>
  <c r="F48" i="4"/>
  <c r="N48" i="31" s="1"/>
  <c r="F49" i="4"/>
  <c r="F50" i="4"/>
  <c r="F51" i="4"/>
  <c r="F52" i="4"/>
  <c r="F53" i="4"/>
  <c r="F54" i="4"/>
  <c r="F55" i="4"/>
  <c r="F56" i="4"/>
  <c r="F57" i="4"/>
  <c r="F58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9" i="4"/>
  <c r="G89" i="4" s="1"/>
  <c r="F90" i="4"/>
  <c r="F91" i="4"/>
  <c r="F92" i="4"/>
  <c r="F93" i="4"/>
  <c r="F94" i="4"/>
  <c r="F95" i="4"/>
  <c r="F96" i="4"/>
  <c r="F97" i="4"/>
  <c r="F98" i="4"/>
  <c r="N98" i="31" s="1"/>
  <c r="F99" i="4"/>
  <c r="F100" i="4"/>
  <c r="F101" i="4"/>
  <c r="F4" i="4"/>
  <c r="Q62" i="57"/>
  <c r="Q61" i="57"/>
  <c r="J42" i="14"/>
  <c r="J65" i="14"/>
  <c r="N65" i="51"/>
  <c r="M65" i="46"/>
  <c r="M65" i="41"/>
  <c r="M65" i="36"/>
  <c r="N65" i="22"/>
  <c r="M65" i="16"/>
  <c r="H65" i="4"/>
  <c r="M93" i="16"/>
  <c r="J97" i="14"/>
  <c r="N97" i="51"/>
  <c r="M97" i="46"/>
  <c r="M97" i="41"/>
  <c r="M97" i="36"/>
  <c r="N97" i="22"/>
  <c r="M97" i="16"/>
  <c r="Q94" i="57"/>
  <c r="H97" i="4"/>
  <c r="J54" i="14"/>
  <c r="N54" i="51"/>
  <c r="M54" i="46"/>
  <c r="M54" i="41"/>
  <c r="M54" i="36"/>
  <c r="N54" i="22"/>
  <c r="M54" i="16"/>
  <c r="H54" i="4"/>
  <c r="Q52" i="57"/>
  <c r="F52" i="57"/>
  <c r="I52" i="57"/>
  <c r="I94" i="57"/>
  <c r="C52" i="57"/>
  <c r="J90" i="14"/>
  <c r="J91" i="14"/>
  <c r="J92" i="14"/>
  <c r="J93" i="14"/>
  <c r="J94" i="14"/>
  <c r="J95" i="14"/>
  <c r="J96" i="14"/>
  <c r="J98" i="14"/>
  <c r="J99" i="14"/>
  <c r="J100" i="14"/>
  <c r="J101" i="14"/>
  <c r="N90" i="51"/>
  <c r="I88" i="57"/>
  <c r="N91" i="51"/>
  <c r="N92" i="51"/>
  <c r="I90" i="57"/>
  <c r="N93" i="51"/>
  <c r="N94" i="51"/>
  <c r="N95" i="51"/>
  <c r="I93" i="57"/>
  <c r="N96" i="51"/>
  <c r="N98" i="51"/>
  <c r="N99" i="51"/>
  <c r="I97" i="57"/>
  <c r="N100" i="51"/>
  <c r="N101" i="51"/>
  <c r="M90" i="46"/>
  <c r="M91" i="46"/>
  <c r="M92" i="46"/>
  <c r="M93" i="46"/>
  <c r="M94" i="46"/>
  <c r="M95" i="46"/>
  <c r="M96" i="46"/>
  <c r="M98" i="46"/>
  <c r="M99" i="46"/>
  <c r="M100" i="46"/>
  <c r="M101" i="46"/>
  <c r="M101" i="41"/>
  <c r="M90" i="41"/>
  <c r="M91" i="41"/>
  <c r="M92" i="41"/>
  <c r="M93" i="41"/>
  <c r="M94" i="41"/>
  <c r="M95" i="41"/>
  <c r="M96" i="41"/>
  <c r="M98" i="41"/>
  <c r="M99" i="41"/>
  <c r="M100" i="41"/>
  <c r="M90" i="36"/>
  <c r="M91" i="36"/>
  <c r="M92" i="36"/>
  <c r="F90" i="57"/>
  <c r="M93" i="36"/>
  <c r="M94" i="36"/>
  <c r="M95" i="36"/>
  <c r="F93" i="57"/>
  <c r="M96" i="36"/>
  <c r="F95" i="57"/>
  <c r="M98" i="36"/>
  <c r="M99" i="36"/>
  <c r="F97" i="57"/>
  <c r="M100" i="36"/>
  <c r="M101" i="36"/>
  <c r="E87" i="57"/>
  <c r="E89" i="57"/>
  <c r="N90" i="22"/>
  <c r="N91" i="22"/>
  <c r="N92" i="22"/>
  <c r="N93" i="22"/>
  <c r="N94" i="22"/>
  <c r="N95" i="22"/>
  <c r="N96" i="22"/>
  <c r="N98" i="22"/>
  <c r="N99" i="22"/>
  <c r="N100" i="22"/>
  <c r="N101" i="22"/>
  <c r="M90" i="16"/>
  <c r="M91" i="16"/>
  <c r="M92" i="16"/>
  <c r="M94" i="16"/>
  <c r="M95" i="16"/>
  <c r="C93" i="57"/>
  <c r="M96" i="16"/>
  <c r="M98" i="16"/>
  <c r="M99" i="16"/>
  <c r="C97" i="57"/>
  <c r="M100" i="16"/>
  <c r="H90" i="4"/>
  <c r="H91" i="4"/>
  <c r="H92" i="4"/>
  <c r="H93" i="4"/>
  <c r="H94" i="4"/>
  <c r="H95" i="4"/>
  <c r="H96" i="4"/>
  <c r="H98" i="4"/>
  <c r="H99" i="4"/>
  <c r="H100" i="4"/>
  <c r="H101" i="4"/>
  <c r="Q87" i="57"/>
  <c r="Q88" i="57"/>
  <c r="Q89" i="57"/>
  <c r="Q90" i="57"/>
  <c r="Q91" i="57"/>
  <c r="Q92" i="57"/>
  <c r="Q93" i="57"/>
  <c r="Q95" i="57"/>
  <c r="Q96" i="57"/>
  <c r="Q97" i="57"/>
  <c r="Q98" i="57"/>
  <c r="M28" i="36"/>
  <c r="E26" i="57"/>
  <c r="M28" i="16"/>
  <c r="N28" i="22"/>
  <c r="H28" i="4"/>
  <c r="Q26" i="57"/>
  <c r="Q14" i="57"/>
  <c r="Q3" i="57"/>
  <c r="Q4" i="57"/>
  <c r="Q5" i="57"/>
  <c r="Q6" i="57"/>
  <c r="Q7" i="57"/>
  <c r="Q8" i="57"/>
  <c r="Q9" i="57"/>
  <c r="Q10" i="57"/>
  <c r="Q11" i="57"/>
  <c r="Q12" i="57"/>
  <c r="Q13" i="57"/>
  <c r="Q15" i="57"/>
  <c r="Q16" i="57"/>
  <c r="Q17" i="57"/>
  <c r="Q18" i="57"/>
  <c r="Q19" i="57"/>
  <c r="Q20" i="57"/>
  <c r="Q21" i="57"/>
  <c r="Q22" i="57"/>
  <c r="Q23" i="57"/>
  <c r="Q24" i="57"/>
  <c r="Q25" i="57"/>
  <c r="Q30" i="57"/>
  <c r="Q31" i="57"/>
  <c r="Q32" i="57"/>
  <c r="Q33" i="57"/>
  <c r="Q34" i="57"/>
  <c r="Q35" i="57"/>
  <c r="Q36" i="57"/>
  <c r="Q37" i="57"/>
  <c r="Q38" i="57"/>
  <c r="Q39" i="57"/>
  <c r="Q40" i="57"/>
  <c r="Q41" i="57"/>
  <c r="Q42" i="57"/>
  <c r="Q43" i="57"/>
  <c r="Q44" i="57"/>
  <c r="Q45" i="57"/>
  <c r="Q46" i="57"/>
  <c r="Q47" i="57"/>
  <c r="Q48" i="57"/>
  <c r="Q49" i="57"/>
  <c r="Q50" i="57"/>
  <c r="Q51" i="57"/>
  <c r="Q53" i="57"/>
  <c r="Q54" i="57"/>
  <c r="Q55" i="57"/>
  <c r="Q57" i="57"/>
  <c r="Q58" i="57"/>
  <c r="Q59" i="57"/>
  <c r="Q60" i="57"/>
  <c r="Q63" i="57"/>
  <c r="Q64" i="57"/>
  <c r="Q65" i="57"/>
  <c r="Q66" i="57"/>
  <c r="Q67" i="57"/>
  <c r="Q68" i="57"/>
  <c r="Q69" i="57"/>
  <c r="Q70" i="57"/>
  <c r="Q71" i="57"/>
  <c r="Q72" i="57"/>
  <c r="Q73" i="57"/>
  <c r="Q74" i="57"/>
  <c r="Q75" i="57"/>
  <c r="Q76" i="57"/>
  <c r="Q77" i="57"/>
  <c r="Q78" i="57"/>
  <c r="Q79" i="57"/>
  <c r="Q80" i="57"/>
  <c r="Q81" i="57"/>
  <c r="Q82" i="57"/>
  <c r="Q83" i="57"/>
  <c r="Q84" i="57"/>
  <c r="Q86" i="57"/>
  <c r="J4" i="57"/>
  <c r="I4" i="57"/>
  <c r="I6" i="57"/>
  <c r="I8" i="57"/>
  <c r="I12" i="57"/>
  <c r="I15" i="57"/>
  <c r="I18" i="57"/>
  <c r="I21" i="57"/>
  <c r="I23" i="57"/>
  <c r="I25" i="57"/>
  <c r="I30" i="57"/>
  <c r="I31" i="57"/>
  <c r="I33" i="57"/>
  <c r="I35" i="57"/>
  <c r="I36" i="57"/>
  <c r="I37" i="57"/>
  <c r="I39" i="57"/>
  <c r="I41" i="57"/>
  <c r="I44" i="57"/>
  <c r="I48" i="57"/>
  <c r="I50" i="57"/>
  <c r="I51" i="57"/>
  <c r="I53" i="57"/>
  <c r="I57" i="57"/>
  <c r="I59" i="57"/>
  <c r="I61" i="57"/>
  <c r="I63" i="57"/>
  <c r="I65" i="57"/>
  <c r="I67" i="57"/>
  <c r="I69" i="57"/>
  <c r="I71" i="57"/>
  <c r="I73" i="57"/>
  <c r="I75" i="57"/>
  <c r="I77" i="57"/>
  <c r="I79" i="57"/>
  <c r="I81" i="57"/>
  <c r="I83" i="57"/>
  <c r="I86" i="57"/>
  <c r="E3" i="57"/>
  <c r="E5" i="57"/>
  <c r="E9" i="57"/>
  <c r="E11" i="57"/>
  <c r="E13" i="57"/>
  <c r="E16" i="57"/>
  <c r="E19" i="57"/>
  <c r="E22" i="57"/>
  <c r="E32" i="57"/>
  <c r="E36" i="57"/>
  <c r="E38" i="57"/>
  <c r="E40" i="57"/>
  <c r="E43" i="57"/>
  <c r="E45" i="57"/>
  <c r="E47" i="57"/>
  <c r="E50" i="57"/>
  <c r="E54" i="57"/>
  <c r="E58" i="57"/>
  <c r="E60" i="57"/>
  <c r="E64" i="57"/>
  <c r="E66" i="57"/>
  <c r="E70" i="57"/>
  <c r="E72" i="57"/>
  <c r="E74" i="57"/>
  <c r="E78" i="57"/>
  <c r="E80" i="57"/>
  <c r="E82" i="57"/>
  <c r="M5" i="41"/>
  <c r="M6" i="41"/>
  <c r="M7" i="41"/>
  <c r="M8" i="41"/>
  <c r="M9" i="41"/>
  <c r="M10" i="41"/>
  <c r="M11" i="41"/>
  <c r="M12" i="41"/>
  <c r="M13" i="41"/>
  <c r="M14" i="41"/>
  <c r="M15" i="41"/>
  <c r="M16" i="41"/>
  <c r="M17" i="41"/>
  <c r="M18" i="41"/>
  <c r="M19" i="41"/>
  <c r="M20" i="41"/>
  <c r="M21" i="41"/>
  <c r="M22" i="41"/>
  <c r="M23" i="41"/>
  <c r="M24" i="41"/>
  <c r="M25" i="41"/>
  <c r="M26" i="41"/>
  <c r="M32" i="41"/>
  <c r="M33" i="41"/>
  <c r="M34" i="41"/>
  <c r="M35" i="41"/>
  <c r="M36" i="41"/>
  <c r="M37" i="41"/>
  <c r="M38" i="41"/>
  <c r="M39" i="41"/>
  <c r="M40" i="41"/>
  <c r="M41" i="41"/>
  <c r="M42" i="41"/>
  <c r="M43" i="41"/>
  <c r="M44" i="41"/>
  <c r="M45" i="41"/>
  <c r="M46" i="41"/>
  <c r="M47" i="41"/>
  <c r="M48" i="41"/>
  <c r="M49" i="41"/>
  <c r="M50" i="41"/>
  <c r="M51" i="41"/>
  <c r="M52" i="41"/>
  <c r="M53" i="41"/>
  <c r="M55" i="41"/>
  <c r="M56" i="41"/>
  <c r="M57" i="41"/>
  <c r="M58" i="41"/>
  <c r="M60" i="41"/>
  <c r="M61" i="41"/>
  <c r="M62" i="41"/>
  <c r="M63" i="41"/>
  <c r="M64" i="41"/>
  <c r="M66" i="41"/>
  <c r="M67" i="41"/>
  <c r="M68" i="41"/>
  <c r="M69" i="41"/>
  <c r="M70" i="41"/>
  <c r="M71" i="41"/>
  <c r="M72" i="41"/>
  <c r="M73" i="41"/>
  <c r="M74" i="41"/>
  <c r="M75" i="41"/>
  <c r="M76" i="41"/>
  <c r="M77" i="41"/>
  <c r="M78" i="41"/>
  <c r="M79" i="41"/>
  <c r="M80" i="41"/>
  <c r="M81" i="41"/>
  <c r="M82" i="41"/>
  <c r="M83" i="41"/>
  <c r="M84" i="41"/>
  <c r="M85" i="41"/>
  <c r="M86" i="41"/>
  <c r="M87" i="41"/>
  <c r="M89" i="41"/>
  <c r="M4" i="41"/>
  <c r="F4" i="57"/>
  <c r="F6" i="57"/>
  <c r="F8" i="57"/>
  <c r="F10" i="57"/>
  <c r="F12" i="57"/>
  <c r="F15" i="57"/>
  <c r="F18" i="57"/>
  <c r="F21" i="57"/>
  <c r="F23" i="57"/>
  <c r="F25" i="57"/>
  <c r="F30" i="57"/>
  <c r="F31" i="57"/>
  <c r="F33" i="57"/>
  <c r="F35" i="57"/>
  <c r="F37" i="57"/>
  <c r="F39" i="57"/>
  <c r="F41" i="57"/>
  <c r="F44" i="57"/>
  <c r="F46" i="57"/>
  <c r="F48" i="57"/>
  <c r="F51" i="57"/>
  <c r="F53" i="57"/>
  <c r="F57" i="57"/>
  <c r="F59" i="57"/>
  <c r="F61" i="57"/>
  <c r="F63" i="57"/>
  <c r="F65" i="57"/>
  <c r="F67" i="57"/>
  <c r="F69" i="57"/>
  <c r="F71" i="57"/>
  <c r="F73" i="57"/>
  <c r="F75" i="57"/>
  <c r="F77" i="57"/>
  <c r="F79" i="57"/>
  <c r="F81" i="57"/>
  <c r="F83" i="57"/>
  <c r="F86" i="57"/>
  <c r="N5" i="22"/>
  <c r="N6" i="22"/>
  <c r="N7" i="22"/>
  <c r="N8" i="22"/>
  <c r="N9" i="22"/>
  <c r="N10" i="22"/>
  <c r="N11" i="22"/>
  <c r="N12" i="22"/>
  <c r="N13" i="22"/>
  <c r="N14" i="22"/>
  <c r="N15" i="22"/>
  <c r="N16" i="22"/>
  <c r="N17" i="22"/>
  <c r="N18" i="22"/>
  <c r="N19" i="22"/>
  <c r="N20" i="22"/>
  <c r="N21" i="22"/>
  <c r="N22" i="22"/>
  <c r="N23" i="22"/>
  <c r="N24" i="22"/>
  <c r="N25" i="22"/>
  <c r="N26" i="22"/>
  <c r="N27" i="22"/>
  <c r="N32" i="22"/>
  <c r="N33" i="22"/>
  <c r="N34" i="22"/>
  <c r="N35" i="22"/>
  <c r="N36" i="22"/>
  <c r="N37" i="22"/>
  <c r="N38" i="22"/>
  <c r="N39" i="22"/>
  <c r="N40" i="22"/>
  <c r="N41" i="22"/>
  <c r="N42" i="22"/>
  <c r="N43" i="22"/>
  <c r="N44" i="22"/>
  <c r="N45" i="22"/>
  <c r="N46" i="22"/>
  <c r="N47" i="22"/>
  <c r="N48" i="22"/>
  <c r="N49" i="22"/>
  <c r="N50" i="22"/>
  <c r="N51" i="22"/>
  <c r="N52" i="22"/>
  <c r="N53" i="22"/>
  <c r="N55" i="22"/>
  <c r="N56" i="22"/>
  <c r="N57" i="22"/>
  <c r="N58" i="22"/>
  <c r="N60" i="22"/>
  <c r="N61" i="22"/>
  <c r="N62" i="22"/>
  <c r="N63" i="22"/>
  <c r="N64" i="22"/>
  <c r="N66" i="22"/>
  <c r="N67" i="22"/>
  <c r="N68" i="22"/>
  <c r="N69" i="22"/>
  <c r="N70" i="22"/>
  <c r="N71" i="22"/>
  <c r="N72" i="22"/>
  <c r="N73" i="22"/>
  <c r="N74" i="22"/>
  <c r="N75" i="22"/>
  <c r="N76" i="22"/>
  <c r="N77" i="22"/>
  <c r="N78" i="22"/>
  <c r="N79" i="22"/>
  <c r="N80" i="22"/>
  <c r="N81" i="22"/>
  <c r="N82" i="22"/>
  <c r="N83" i="22"/>
  <c r="N84" i="22"/>
  <c r="N85" i="22"/>
  <c r="N86" i="22"/>
  <c r="N87" i="22"/>
  <c r="N89" i="22"/>
  <c r="N4" i="22"/>
  <c r="M5" i="16"/>
  <c r="M6" i="16"/>
  <c r="M7" i="16"/>
  <c r="M8" i="16"/>
  <c r="M9" i="16"/>
  <c r="M10" i="16"/>
  <c r="M11" i="16"/>
  <c r="M12" i="16"/>
  <c r="M13" i="16"/>
  <c r="M14" i="16"/>
  <c r="M15" i="16"/>
  <c r="M16" i="16"/>
  <c r="M17" i="16"/>
  <c r="M18" i="16"/>
  <c r="M19" i="16"/>
  <c r="M20" i="16"/>
  <c r="M21" i="16"/>
  <c r="M22" i="16"/>
  <c r="M23" i="16"/>
  <c r="M24" i="16"/>
  <c r="M25" i="16"/>
  <c r="M26" i="16"/>
  <c r="M27" i="16"/>
  <c r="M32" i="16"/>
  <c r="M33" i="16"/>
  <c r="M34" i="16"/>
  <c r="M35" i="16"/>
  <c r="M36" i="16"/>
  <c r="M37" i="16"/>
  <c r="M38" i="16"/>
  <c r="M39" i="16"/>
  <c r="M40" i="16"/>
  <c r="M41" i="16"/>
  <c r="M42" i="16"/>
  <c r="M43" i="16"/>
  <c r="M44" i="16"/>
  <c r="M45" i="16"/>
  <c r="M46" i="16"/>
  <c r="M47" i="16"/>
  <c r="M48" i="16"/>
  <c r="M49" i="16"/>
  <c r="M50" i="16"/>
  <c r="M51" i="16"/>
  <c r="M52" i="16"/>
  <c r="M53" i="16"/>
  <c r="M55" i="16"/>
  <c r="M56" i="16"/>
  <c r="M57" i="16"/>
  <c r="M58" i="16"/>
  <c r="M60" i="16"/>
  <c r="M61" i="16"/>
  <c r="M62" i="16"/>
  <c r="M63" i="16"/>
  <c r="M64" i="16"/>
  <c r="M66" i="16"/>
  <c r="M67" i="16"/>
  <c r="M68" i="16"/>
  <c r="M69" i="16"/>
  <c r="M70" i="16"/>
  <c r="M71" i="16"/>
  <c r="M72" i="16"/>
  <c r="M73" i="16"/>
  <c r="M74" i="16"/>
  <c r="M75" i="16"/>
  <c r="M76" i="16"/>
  <c r="M77" i="16"/>
  <c r="M78" i="16"/>
  <c r="M79" i="16"/>
  <c r="M80" i="16"/>
  <c r="M81" i="16"/>
  <c r="M82" i="16"/>
  <c r="M83" i="16"/>
  <c r="M84" i="16"/>
  <c r="M85" i="16"/>
  <c r="M86" i="16"/>
  <c r="M87" i="16"/>
  <c r="M89" i="16"/>
  <c r="M4" i="16"/>
  <c r="C4" i="57"/>
  <c r="C6" i="57"/>
  <c r="C10" i="57"/>
  <c r="C12" i="57"/>
  <c r="C18" i="57"/>
  <c r="C23" i="57"/>
  <c r="C25" i="57"/>
  <c r="C30" i="57"/>
  <c r="C33" i="57"/>
  <c r="C35" i="57"/>
  <c r="C37" i="57"/>
  <c r="C41" i="57"/>
  <c r="C43" i="57"/>
  <c r="C44" i="57"/>
  <c r="C48" i="57"/>
  <c r="C51" i="57"/>
  <c r="C57" i="57"/>
  <c r="C59" i="57"/>
  <c r="C63" i="57"/>
  <c r="C65" i="57"/>
  <c r="C67" i="57"/>
  <c r="C71" i="57"/>
  <c r="C73" i="57"/>
  <c r="C75" i="57"/>
  <c r="C79" i="57"/>
  <c r="C81" i="57"/>
  <c r="C83" i="57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I53" i="4" s="1"/>
  <c r="H55" i="4"/>
  <c r="H56" i="4"/>
  <c r="H57" i="4"/>
  <c r="H58" i="4"/>
  <c r="H60" i="4"/>
  <c r="H61" i="4"/>
  <c r="H62" i="4"/>
  <c r="H63" i="4"/>
  <c r="H64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9" i="4"/>
  <c r="H4" i="4"/>
  <c r="J80" i="14"/>
  <c r="N80" i="51"/>
  <c r="M80" i="46"/>
  <c r="M79" i="36"/>
  <c r="M80" i="36"/>
  <c r="J36" i="14"/>
  <c r="J37" i="14"/>
  <c r="J38" i="14"/>
  <c r="J39" i="14"/>
  <c r="J15" i="14"/>
  <c r="J16" i="14"/>
  <c r="J17" i="14"/>
  <c r="N36" i="51"/>
  <c r="N37" i="51"/>
  <c r="N38" i="51"/>
  <c r="N39" i="51"/>
  <c r="N15" i="51"/>
  <c r="N16" i="51"/>
  <c r="N17" i="51"/>
  <c r="M36" i="46"/>
  <c r="M37" i="46"/>
  <c r="M38" i="46"/>
  <c r="M39" i="46"/>
  <c r="M15" i="46"/>
  <c r="M16" i="46"/>
  <c r="M17" i="46"/>
  <c r="M36" i="36"/>
  <c r="M37" i="36"/>
  <c r="M38" i="36"/>
  <c r="M39" i="36"/>
  <c r="M16" i="36"/>
  <c r="M17" i="36"/>
  <c r="M42" i="36"/>
  <c r="M43" i="36"/>
  <c r="M44" i="36"/>
  <c r="M42" i="46"/>
  <c r="M43" i="46"/>
  <c r="M44" i="46"/>
  <c r="N42" i="51"/>
  <c r="N43" i="51"/>
  <c r="N44" i="51"/>
  <c r="J43" i="14"/>
  <c r="J44" i="14"/>
  <c r="J10" i="14"/>
  <c r="J11" i="14"/>
  <c r="J12" i="14"/>
  <c r="J13" i="14"/>
  <c r="J14" i="14"/>
  <c r="J18" i="14"/>
  <c r="J19" i="14"/>
  <c r="J20" i="14"/>
  <c r="J21" i="14"/>
  <c r="J22" i="14"/>
  <c r="J23" i="14"/>
  <c r="J24" i="14"/>
  <c r="J25" i="14"/>
  <c r="J26" i="14"/>
  <c r="J27" i="14"/>
  <c r="N8" i="51"/>
  <c r="N9" i="51"/>
  <c r="N10" i="51"/>
  <c r="N11" i="51"/>
  <c r="N12" i="51"/>
  <c r="N13" i="51"/>
  <c r="N14" i="51"/>
  <c r="N18" i="51"/>
  <c r="N19" i="51"/>
  <c r="N20" i="51"/>
  <c r="N21" i="51"/>
  <c r="N22" i="51"/>
  <c r="N23" i="51"/>
  <c r="N24" i="51"/>
  <c r="N25" i="51"/>
  <c r="N26" i="51"/>
  <c r="M8" i="46"/>
  <c r="M9" i="46"/>
  <c r="M10" i="46"/>
  <c r="M11" i="46"/>
  <c r="M12" i="46"/>
  <c r="M13" i="46"/>
  <c r="M14" i="46"/>
  <c r="M18" i="46"/>
  <c r="M19" i="46"/>
  <c r="M20" i="46"/>
  <c r="M21" i="46"/>
  <c r="M22" i="46"/>
  <c r="M23" i="46"/>
  <c r="M24" i="46"/>
  <c r="M25" i="46"/>
  <c r="M26" i="46"/>
  <c r="M12" i="36"/>
  <c r="M13" i="36"/>
  <c r="M14" i="36"/>
  <c r="M15" i="36"/>
  <c r="M18" i="36"/>
  <c r="M19" i="36"/>
  <c r="M20" i="36"/>
  <c r="M21" i="36"/>
  <c r="M22" i="36"/>
  <c r="M23" i="36"/>
  <c r="M24" i="36"/>
  <c r="M25" i="36"/>
  <c r="M26" i="36"/>
  <c r="M27" i="36"/>
  <c r="J77" i="14"/>
  <c r="J78" i="14"/>
  <c r="J79" i="14"/>
  <c r="J81" i="14"/>
  <c r="J82" i="14"/>
  <c r="N79" i="51"/>
  <c r="N81" i="51"/>
  <c r="M78" i="46"/>
  <c r="M79" i="46"/>
  <c r="M81" i="46"/>
  <c r="M82" i="46"/>
  <c r="M77" i="36"/>
  <c r="M78" i="36"/>
  <c r="M81" i="36"/>
  <c r="M82" i="36"/>
  <c r="J57" i="14"/>
  <c r="N57" i="51"/>
  <c r="M57" i="46"/>
  <c r="J34" i="14"/>
  <c r="J35" i="14"/>
  <c r="N34" i="51"/>
  <c r="N35" i="51"/>
  <c r="M34" i="46"/>
  <c r="M35" i="46"/>
  <c r="M34" i="36"/>
  <c r="M35" i="36"/>
  <c r="J72" i="14"/>
  <c r="J73" i="14"/>
  <c r="N71" i="51"/>
  <c r="N72" i="51"/>
  <c r="N73" i="51"/>
  <c r="M71" i="46"/>
  <c r="M72" i="46"/>
  <c r="M73" i="46"/>
  <c r="M72" i="36"/>
  <c r="M73" i="36"/>
  <c r="M32" i="36"/>
  <c r="M33" i="36"/>
  <c r="M32" i="46"/>
  <c r="M33" i="46"/>
  <c r="N32" i="51"/>
  <c r="N33" i="51"/>
  <c r="J32" i="14"/>
  <c r="J33" i="14"/>
  <c r="F2" i="57"/>
  <c r="J6" i="14"/>
  <c r="J7" i="14"/>
  <c r="J8" i="14"/>
  <c r="J9" i="14"/>
  <c r="J40" i="14"/>
  <c r="J41" i="14"/>
  <c r="J45" i="14"/>
  <c r="J46" i="14"/>
  <c r="J47" i="14"/>
  <c r="J48" i="14"/>
  <c r="J49" i="14"/>
  <c r="J50" i="14"/>
  <c r="J51" i="14"/>
  <c r="J52" i="14"/>
  <c r="J53" i="14"/>
  <c r="J55" i="14"/>
  <c r="J56" i="14"/>
  <c r="J58" i="14"/>
  <c r="J60" i="14"/>
  <c r="J61" i="14"/>
  <c r="J62" i="14"/>
  <c r="J63" i="14"/>
  <c r="J64" i="14"/>
  <c r="J66" i="14"/>
  <c r="J67" i="14"/>
  <c r="J68" i="14"/>
  <c r="J69" i="14"/>
  <c r="J70" i="14"/>
  <c r="J71" i="14"/>
  <c r="J74" i="14"/>
  <c r="J75" i="14"/>
  <c r="J76" i="14"/>
  <c r="J83" i="14"/>
  <c r="J84" i="14"/>
  <c r="J85" i="14"/>
  <c r="J86" i="14"/>
  <c r="J87" i="14"/>
  <c r="J89" i="14"/>
  <c r="N6" i="51"/>
  <c r="N7" i="51"/>
  <c r="N27" i="51"/>
  <c r="N40" i="51"/>
  <c r="N41" i="51"/>
  <c r="N45" i="51"/>
  <c r="N46" i="51"/>
  <c r="N47" i="51"/>
  <c r="N48" i="51"/>
  <c r="N49" i="51"/>
  <c r="N50" i="51"/>
  <c r="N51" i="51"/>
  <c r="N52" i="51"/>
  <c r="N53" i="51"/>
  <c r="N55" i="51"/>
  <c r="N56" i="51"/>
  <c r="N58" i="51"/>
  <c r="N60" i="51"/>
  <c r="N61" i="51"/>
  <c r="N62" i="51"/>
  <c r="N63" i="51"/>
  <c r="N64" i="51"/>
  <c r="N66" i="51"/>
  <c r="N67" i="51"/>
  <c r="N68" i="51"/>
  <c r="N69" i="51"/>
  <c r="N70" i="51"/>
  <c r="N74" i="51"/>
  <c r="N75" i="51"/>
  <c r="N76" i="51"/>
  <c r="N77" i="51"/>
  <c r="N78" i="51"/>
  <c r="N82" i="51"/>
  <c r="N83" i="51"/>
  <c r="N84" i="51"/>
  <c r="N85" i="51"/>
  <c r="N86" i="51"/>
  <c r="N87" i="51"/>
  <c r="N89" i="51"/>
  <c r="M6" i="46"/>
  <c r="M7" i="46"/>
  <c r="M27" i="46"/>
  <c r="M40" i="46"/>
  <c r="M41" i="46"/>
  <c r="M45" i="46"/>
  <c r="M46" i="46"/>
  <c r="M47" i="46"/>
  <c r="M48" i="46"/>
  <c r="M49" i="46"/>
  <c r="M50" i="46"/>
  <c r="M51" i="46"/>
  <c r="M52" i="46"/>
  <c r="M53" i="46"/>
  <c r="M55" i="46"/>
  <c r="M56" i="46"/>
  <c r="M58" i="46"/>
  <c r="M60" i="46"/>
  <c r="M61" i="46"/>
  <c r="M62" i="46"/>
  <c r="M63" i="46"/>
  <c r="M64" i="46"/>
  <c r="M66" i="46"/>
  <c r="M67" i="46"/>
  <c r="M68" i="46"/>
  <c r="M69" i="46"/>
  <c r="M70" i="46"/>
  <c r="M74" i="46"/>
  <c r="M75" i="46"/>
  <c r="M76" i="46"/>
  <c r="M77" i="46"/>
  <c r="M83" i="46"/>
  <c r="M84" i="46"/>
  <c r="M85" i="46"/>
  <c r="M86" i="46"/>
  <c r="M87" i="46"/>
  <c r="M89" i="46"/>
  <c r="M8" i="36"/>
  <c r="M9" i="36"/>
  <c r="M10" i="36"/>
  <c r="M11" i="36"/>
  <c r="M40" i="36"/>
  <c r="M41" i="36"/>
  <c r="M45" i="36"/>
  <c r="M46" i="36"/>
  <c r="M47" i="36"/>
  <c r="M48" i="36"/>
  <c r="M49" i="36"/>
  <c r="M50" i="36"/>
  <c r="M51" i="36"/>
  <c r="M52" i="36"/>
  <c r="M53" i="36"/>
  <c r="M55" i="36"/>
  <c r="M61" i="36"/>
  <c r="M62" i="36"/>
  <c r="M63" i="36"/>
  <c r="M64" i="36"/>
  <c r="M66" i="36"/>
  <c r="M67" i="36"/>
  <c r="M68" i="36"/>
  <c r="M69" i="36"/>
  <c r="M70" i="36"/>
  <c r="M71" i="36"/>
  <c r="M74" i="36"/>
  <c r="M75" i="36"/>
  <c r="M76" i="36"/>
  <c r="M83" i="36"/>
  <c r="M84" i="36"/>
  <c r="M85" i="36"/>
  <c r="M86" i="36"/>
  <c r="M87" i="36"/>
  <c r="M89" i="36"/>
  <c r="J5" i="14"/>
  <c r="N5" i="51"/>
  <c r="N4" i="51"/>
  <c r="M5" i="46"/>
  <c r="M4" i="46"/>
  <c r="M5" i="36"/>
  <c r="M6" i="36"/>
  <c r="M7" i="36"/>
  <c r="M4" i="36"/>
  <c r="I2" i="57"/>
  <c r="O4" i="31"/>
  <c r="J4" i="14"/>
  <c r="I61" i="4"/>
  <c r="G48" i="4"/>
  <c r="Q2" i="57"/>
  <c r="M101" i="16"/>
  <c r="C98" i="57"/>
  <c r="N37" i="31" l="1"/>
  <c r="N41" i="31"/>
  <c r="P79" i="31"/>
  <c r="P71" i="31"/>
  <c r="P52" i="31"/>
  <c r="P37" i="31"/>
  <c r="P25" i="31"/>
  <c r="P17" i="31"/>
  <c r="P9" i="31"/>
  <c r="P5" i="31"/>
  <c r="P99" i="31"/>
  <c r="P90" i="31"/>
  <c r="N93" i="31"/>
  <c r="N84" i="31"/>
  <c r="N80" i="31"/>
  <c r="N76" i="31"/>
  <c r="N72" i="31"/>
  <c r="N68" i="31"/>
  <c r="N64" i="31"/>
  <c r="N40" i="31"/>
  <c r="N32" i="31"/>
  <c r="N25" i="31"/>
  <c r="N17" i="31"/>
  <c r="N14" i="31"/>
  <c r="N10" i="31"/>
  <c r="N6" i="31"/>
  <c r="P93" i="31"/>
  <c r="N100" i="31"/>
  <c r="N96" i="31"/>
  <c r="N92" i="31"/>
  <c r="N83" i="31"/>
  <c r="N54" i="31"/>
  <c r="N50" i="31"/>
  <c r="N43" i="31"/>
  <c r="N39" i="31"/>
  <c r="N35" i="31"/>
  <c r="N28" i="31"/>
  <c r="N20" i="31"/>
  <c r="G40" i="4"/>
  <c r="P69" i="31"/>
  <c r="P27" i="31"/>
  <c r="P23" i="31"/>
  <c r="P11" i="31"/>
  <c r="P7" i="31"/>
  <c r="P98" i="31"/>
  <c r="I48" i="4"/>
  <c r="P48" i="31"/>
  <c r="B84" i="57"/>
  <c r="N87" i="31"/>
  <c r="B76" i="57"/>
  <c r="N79" i="31"/>
  <c r="B64" i="57"/>
  <c r="N67" i="31"/>
  <c r="G63" i="4"/>
  <c r="N63" i="31"/>
  <c r="L58" i="36"/>
  <c r="N58" i="31"/>
  <c r="B14" i="57"/>
  <c r="N16" i="31"/>
  <c r="G5" i="4"/>
  <c r="N5" i="31"/>
  <c r="I89" i="4"/>
  <c r="P89" i="31"/>
  <c r="I84" i="4"/>
  <c r="P84" i="31"/>
  <c r="P80" i="31"/>
  <c r="P76" i="31"/>
  <c r="P72" i="31"/>
  <c r="I68" i="4"/>
  <c r="P68" i="31"/>
  <c r="I63" i="4"/>
  <c r="P63" i="31"/>
  <c r="I58" i="4"/>
  <c r="P58" i="31"/>
  <c r="N58" i="36"/>
  <c r="P53" i="31"/>
  <c r="P49" i="31"/>
  <c r="I45" i="4"/>
  <c r="P45" i="31"/>
  <c r="P42" i="31"/>
  <c r="P38" i="31"/>
  <c r="P34" i="31"/>
  <c r="P26" i="31"/>
  <c r="P22" i="31"/>
  <c r="I18" i="4"/>
  <c r="P18" i="31"/>
  <c r="I14" i="4"/>
  <c r="P14" i="31"/>
  <c r="I10" i="4"/>
  <c r="P10" i="31"/>
  <c r="I6" i="4"/>
  <c r="P6" i="31"/>
  <c r="I94" i="4"/>
  <c r="P94" i="31"/>
  <c r="P65" i="31"/>
  <c r="G101" i="4"/>
  <c r="N101" i="31"/>
  <c r="G97" i="4"/>
  <c r="N97" i="31"/>
  <c r="B86" i="57"/>
  <c r="N89" i="31"/>
  <c r="N60" i="31"/>
  <c r="L60" i="36"/>
  <c r="B52" i="57"/>
  <c r="N55" i="31"/>
  <c r="G51" i="4"/>
  <c r="N51" i="31"/>
  <c r="B45" i="57"/>
  <c r="N47" i="31"/>
  <c r="B42" i="57"/>
  <c r="N44" i="31"/>
  <c r="B34" i="57"/>
  <c r="N36" i="31"/>
  <c r="B19" i="57"/>
  <c r="N21" i="31"/>
  <c r="I87" i="4"/>
  <c r="P87" i="31"/>
  <c r="I83" i="4"/>
  <c r="P83" i="31"/>
  <c r="I75" i="4"/>
  <c r="P75" i="31"/>
  <c r="I62" i="4"/>
  <c r="P62" i="31"/>
  <c r="I41" i="4"/>
  <c r="P41" i="31"/>
  <c r="I33" i="4"/>
  <c r="P33" i="31"/>
  <c r="I21" i="4"/>
  <c r="P21" i="31"/>
  <c r="G75" i="4"/>
  <c r="N75" i="31"/>
  <c r="B7" i="57"/>
  <c r="N9" i="31"/>
  <c r="B72" i="57"/>
  <c r="I86" i="4"/>
  <c r="P86" i="31"/>
  <c r="I82" i="4"/>
  <c r="P82" i="31"/>
  <c r="I78" i="4"/>
  <c r="P78" i="31"/>
  <c r="I74" i="4"/>
  <c r="P74" i="31"/>
  <c r="I70" i="4"/>
  <c r="P70" i="31"/>
  <c r="P66" i="31"/>
  <c r="P61" i="31"/>
  <c r="I56" i="4"/>
  <c r="N56" i="36"/>
  <c r="P56" i="31"/>
  <c r="P51" i="31"/>
  <c r="I47" i="4"/>
  <c r="P47" i="31"/>
  <c r="P44" i="31"/>
  <c r="I40" i="4"/>
  <c r="P40" i="31"/>
  <c r="P36" i="31"/>
  <c r="I32" i="4"/>
  <c r="P32" i="31"/>
  <c r="I24" i="4"/>
  <c r="P24" i="31"/>
  <c r="I20" i="4"/>
  <c r="P20" i="31"/>
  <c r="I16" i="4"/>
  <c r="P16" i="31"/>
  <c r="P12" i="31"/>
  <c r="P8" i="31"/>
  <c r="P28" i="31"/>
  <c r="I101" i="4"/>
  <c r="P101" i="31"/>
  <c r="I96" i="4"/>
  <c r="P96" i="31"/>
  <c r="P92" i="31"/>
  <c r="I54" i="4"/>
  <c r="P54" i="31"/>
  <c r="I97" i="4"/>
  <c r="P97" i="31"/>
  <c r="N99" i="31"/>
  <c r="G95" i="4"/>
  <c r="N95" i="31"/>
  <c r="N91" i="31"/>
  <c r="N86" i="31"/>
  <c r="N82" i="31"/>
  <c r="N78" i="31"/>
  <c r="N74" i="31"/>
  <c r="N70" i="31"/>
  <c r="G66" i="4"/>
  <c r="N66" i="31"/>
  <c r="G62" i="4"/>
  <c r="N62" i="31"/>
  <c r="L57" i="36"/>
  <c r="N57" i="31"/>
  <c r="N53" i="31"/>
  <c r="G49" i="4"/>
  <c r="N49" i="31"/>
  <c r="B43" i="57"/>
  <c r="P43" i="57" s="1"/>
  <c r="R43" i="57" s="1"/>
  <c r="W43" i="57" s="1"/>
  <c r="N45" i="31"/>
  <c r="G42" i="4"/>
  <c r="N42" i="31"/>
  <c r="B36" i="57"/>
  <c r="N38" i="31"/>
  <c r="B32" i="57"/>
  <c r="N34" i="31"/>
  <c r="N27" i="31"/>
  <c r="N23" i="31"/>
  <c r="B17" i="57"/>
  <c r="N19" i="31"/>
  <c r="N12" i="31"/>
  <c r="N8" i="31"/>
  <c r="I67" i="4"/>
  <c r="P67" i="31"/>
  <c r="P57" i="31"/>
  <c r="N57" i="36"/>
  <c r="I13" i="4"/>
  <c r="P13" i="31"/>
  <c r="B68" i="57"/>
  <c r="N71" i="31"/>
  <c r="G46" i="4"/>
  <c r="N46" i="31"/>
  <c r="B22" i="57"/>
  <c r="N24" i="31"/>
  <c r="B11" i="57"/>
  <c r="N13" i="31"/>
  <c r="I85" i="4"/>
  <c r="P85" i="31"/>
  <c r="I81" i="4"/>
  <c r="P81" i="31"/>
  <c r="I77" i="4"/>
  <c r="P77" i="31"/>
  <c r="I73" i="4"/>
  <c r="P73" i="31"/>
  <c r="I64" i="4"/>
  <c r="P64" i="31"/>
  <c r="I60" i="4"/>
  <c r="N60" i="36"/>
  <c r="P60" i="31"/>
  <c r="I55" i="4"/>
  <c r="P55" i="31"/>
  <c r="I50" i="4"/>
  <c r="P50" i="31"/>
  <c r="I46" i="4"/>
  <c r="P46" i="31"/>
  <c r="I43" i="4"/>
  <c r="P43" i="31"/>
  <c r="I39" i="4"/>
  <c r="P39" i="31"/>
  <c r="I35" i="4"/>
  <c r="P35" i="31"/>
  <c r="I19" i="4"/>
  <c r="P19" i="31"/>
  <c r="I15" i="4"/>
  <c r="P15" i="31"/>
  <c r="I100" i="4"/>
  <c r="P100" i="31"/>
  <c r="P95" i="31"/>
  <c r="P91" i="31"/>
  <c r="G94" i="4"/>
  <c r="N94" i="31"/>
  <c r="G90" i="4"/>
  <c r="N90" i="31"/>
  <c r="B82" i="57"/>
  <c r="N85" i="31"/>
  <c r="G81" i="4"/>
  <c r="N81" i="31"/>
  <c r="G77" i="4"/>
  <c r="N77" i="31"/>
  <c r="G73" i="4"/>
  <c r="N73" i="31"/>
  <c r="G69" i="4"/>
  <c r="N69" i="31"/>
  <c r="G65" i="4"/>
  <c r="N65" i="31"/>
  <c r="B58" i="57"/>
  <c r="N61" i="31"/>
  <c r="N56" i="31"/>
  <c r="L56" i="36"/>
  <c r="B50" i="57"/>
  <c r="N52" i="31"/>
  <c r="L33" i="16"/>
  <c r="N33" i="31"/>
  <c r="B24" i="57"/>
  <c r="N26" i="31"/>
  <c r="G22" i="4"/>
  <c r="N22" i="31"/>
  <c r="B16" i="57"/>
  <c r="N18" i="31"/>
  <c r="G15" i="4"/>
  <c r="N15" i="31"/>
  <c r="G11" i="4"/>
  <c r="N11" i="31"/>
  <c r="B5" i="57"/>
  <c r="N7" i="31"/>
  <c r="N63" i="16"/>
  <c r="N58" i="16"/>
  <c r="D7" i="57"/>
  <c r="M9" i="22"/>
  <c r="B20" i="57"/>
  <c r="N32" i="16"/>
  <c r="B26" i="57"/>
  <c r="M28" i="51"/>
  <c r="I28" i="14"/>
  <c r="C58" i="59" s="1"/>
  <c r="L28" i="41"/>
  <c r="L28" i="46"/>
  <c r="G13" i="4"/>
  <c r="G16" i="4"/>
  <c r="B3" i="57"/>
  <c r="N39" i="16"/>
  <c r="N35" i="16"/>
  <c r="L27" i="41"/>
  <c r="N27" i="41"/>
  <c r="N28" i="41"/>
  <c r="N28" i="46"/>
  <c r="O28" i="51"/>
  <c r="K28" i="14"/>
  <c r="C61" i="58" s="1"/>
  <c r="J52" i="57"/>
  <c r="H52" i="57"/>
  <c r="H94" i="57"/>
  <c r="L5" i="46"/>
  <c r="L51" i="41"/>
  <c r="M64" i="22"/>
  <c r="L40" i="41"/>
  <c r="I32" i="14"/>
  <c r="C31" i="59" s="1"/>
  <c r="M25" i="22"/>
  <c r="M83" i="51"/>
  <c r="L58" i="46"/>
  <c r="L39" i="41"/>
  <c r="L35" i="36"/>
  <c r="M78" i="51"/>
  <c r="L74" i="41"/>
  <c r="M6" i="22"/>
  <c r="M4" i="22"/>
  <c r="N76" i="16"/>
  <c r="N72" i="16"/>
  <c r="N53" i="16"/>
  <c r="N49" i="16"/>
  <c r="N66" i="16"/>
  <c r="N51" i="16"/>
  <c r="N91" i="16"/>
  <c r="N71" i="16"/>
  <c r="N4" i="16"/>
  <c r="N50" i="16"/>
  <c r="N40" i="16"/>
  <c r="N87" i="16"/>
  <c r="N85" i="16"/>
  <c r="B74" i="57"/>
  <c r="I51" i="4"/>
  <c r="N46" i="16"/>
  <c r="N84" i="16"/>
  <c r="N64" i="16"/>
  <c r="G87" i="4"/>
  <c r="B60" i="57"/>
  <c r="N68" i="16"/>
  <c r="N47" i="16"/>
  <c r="N55" i="16"/>
  <c r="N43" i="16"/>
  <c r="O64" i="22"/>
  <c r="O60" i="22"/>
  <c r="O55" i="22"/>
  <c r="O51" i="22"/>
  <c r="O40" i="22"/>
  <c r="N10" i="16"/>
  <c r="O85" i="22"/>
  <c r="O69" i="22"/>
  <c r="N86" i="16"/>
  <c r="N14" i="16"/>
  <c r="N6" i="16"/>
  <c r="B98" i="57"/>
  <c r="P98" i="57" s="1"/>
  <c r="R98" i="57" s="1"/>
  <c r="W98" i="57" s="1"/>
  <c r="O55" i="51"/>
  <c r="N47" i="36"/>
  <c r="N21" i="16"/>
  <c r="N40" i="36"/>
  <c r="O11" i="22"/>
  <c r="O7" i="22"/>
  <c r="N51" i="36"/>
  <c r="G18" i="4"/>
  <c r="G34" i="4"/>
  <c r="N7" i="16"/>
  <c r="G55" i="4"/>
  <c r="G52" i="4"/>
  <c r="O81" i="22"/>
  <c r="N18" i="16"/>
  <c r="G38" i="4"/>
  <c r="G85" i="4"/>
  <c r="B66" i="57"/>
  <c r="B9" i="57"/>
  <c r="P9" i="57" s="1"/>
  <c r="R9" i="57" s="1"/>
  <c r="W9" i="57" s="1"/>
  <c r="I72" i="4"/>
  <c r="N11" i="16"/>
  <c r="N55" i="36"/>
  <c r="N89" i="16"/>
  <c r="N81" i="16"/>
  <c r="I7" i="4"/>
  <c r="N34" i="36"/>
  <c r="B13" i="57"/>
  <c r="O4" i="22"/>
  <c r="N60" i="16"/>
  <c r="O68" i="22"/>
  <c r="O63" i="22"/>
  <c r="O58" i="22"/>
  <c r="O53" i="22"/>
  <c r="O50" i="22"/>
  <c r="O46" i="22"/>
  <c r="O35" i="22"/>
  <c r="O32" i="22"/>
  <c r="O24" i="22"/>
  <c r="O21" i="22"/>
  <c r="O18" i="22"/>
  <c r="O14" i="22"/>
  <c r="O10" i="22"/>
  <c r="O6" i="22"/>
  <c r="B62" i="57"/>
  <c r="M40" i="22"/>
  <c r="N73" i="16"/>
  <c r="L87" i="36"/>
  <c r="L5" i="36"/>
  <c r="O46" i="51"/>
  <c r="G79" i="4"/>
  <c r="L71" i="46"/>
  <c r="O73" i="22"/>
  <c r="O41" i="22"/>
  <c r="L67" i="46"/>
  <c r="G58" i="4"/>
  <c r="L47" i="41"/>
  <c r="N77" i="16"/>
  <c r="M58" i="22"/>
  <c r="G47" i="4"/>
  <c r="G26" i="4"/>
  <c r="G36" i="4"/>
  <c r="G71" i="4"/>
  <c r="L71" i="16"/>
  <c r="G83" i="4"/>
  <c r="B49" i="57"/>
  <c r="B38" i="57"/>
  <c r="N20" i="16"/>
  <c r="N9" i="16"/>
  <c r="O82" i="22"/>
  <c r="O78" i="22"/>
  <c r="O8" i="22"/>
  <c r="N100" i="16"/>
  <c r="O80" i="22"/>
  <c r="G9" i="4"/>
  <c r="B80" i="57"/>
  <c r="B55" i="57"/>
  <c r="N61" i="46"/>
  <c r="N73" i="36"/>
  <c r="O77" i="22"/>
  <c r="G67" i="4"/>
  <c r="G19" i="4"/>
  <c r="N74" i="16"/>
  <c r="N70" i="16"/>
  <c r="N48" i="16"/>
  <c r="N26" i="16"/>
  <c r="N69" i="46"/>
  <c r="N60" i="41"/>
  <c r="N40" i="41"/>
  <c r="G53" i="57"/>
  <c r="O7" i="51"/>
  <c r="N64" i="46"/>
  <c r="N15" i="46"/>
  <c r="I94" i="14"/>
  <c r="C99" i="59" s="1"/>
  <c r="M77" i="51"/>
  <c r="M75" i="51"/>
  <c r="N15" i="36"/>
  <c r="N32" i="41"/>
  <c r="L56" i="46"/>
  <c r="N11" i="36"/>
  <c r="N39" i="36"/>
  <c r="N72" i="36"/>
  <c r="N11" i="46"/>
  <c r="E68" i="57"/>
  <c r="N32" i="36"/>
  <c r="O39" i="22"/>
  <c r="N6" i="41"/>
  <c r="L73" i="41"/>
  <c r="L49" i="41"/>
  <c r="I18" i="14"/>
  <c r="C59" i="59" s="1"/>
  <c r="I6" i="14"/>
  <c r="C85" i="59" s="1"/>
  <c r="N6" i="36"/>
  <c r="L41" i="46"/>
  <c r="O84" i="22"/>
  <c r="N89" i="36"/>
  <c r="N84" i="36"/>
  <c r="N68" i="36"/>
  <c r="N63" i="36"/>
  <c r="N10" i="36"/>
  <c r="N80" i="36"/>
  <c r="O89" i="22"/>
  <c r="D57" i="57"/>
  <c r="D52" i="57"/>
  <c r="L69" i="41"/>
  <c r="N46" i="36"/>
  <c r="I51" i="14"/>
  <c r="C52" i="59" s="1"/>
  <c r="L63" i="46"/>
  <c r="I40" i="14"/>
  <c r="C68" i="59" s="1"/>
  <c r="I9" i="14"/>
  <c r="C24" i="59" s="1"/>
  <c r="L16" i="36"/>
  <c r="L61" i="41"/>
  <c r="L15" i="36"/>
  <c r="I63" i="14"/>
  <c r="C56" i="59" s="1"/>
  <c r="K77" i="14"/>
  <c r="C35" i="58" s="1"/>
  <c r="N73" i="46"/>
  <c r="O53" i="51"/>
  <c r="O50" i="51"/>
  <c r="O43" i="51"/>
  <c r="N72" i="46"/>
  <c r="N35" i="46"/>
  <c r="O101" i="51"/>
  <c r="L7" i="36"/>
  <c r="N61" i="36"/>
  <c r="K7" i="14"/>
  <c r="C47" i="58" s="1"/>
  <c r="N50" i="36"/>
  <c r="N7" i="36"/>
  <c r="N69" i="36"/>
  <c r="N50" i="46"/>
  <c r="O60" i="51"/>
  <c r="O64" i="51"/>
  <c r="N81" i="41"/>
  <c r="N60" i="46"/>
  <c r="N53" i="46"/>
  <c r="N50" i="41"/>
  <c r="M84" i="51"/>
  <c r="L72" i="36"/>
  <c r="M55" i="51"/>
  <c r="L6" i="46"/>
  <c r="I68" i="14"/>
  <c r="C57" i="59" s="1"/>
  <c r="M60" i="51"/>
  <c r="L14" i="41"/>
  <c r="N53" i="36"/>
  <c r="N46" i="46"/>
  <c r="K85" i="14"/>
  <c r="C79" i="58" s="1"/>
  <c r="K64" i="14"/>
  <c r="C13" i="58" s="1"/>
  <c r="N32" i="46"/>
  <c r="L87" i="41"/>
  <c r="L83" i="46"/>
  <c r="L75" i="46"/>
  <c r="L71" i="41"/>
  <c r="L63" i="41"/>
  <c r="I58" i="14"/>
  <c r="C83" i="59" s="1"/>
  <c r="L51" i="46"/>
  <c r="M47" i="51"/>
  <c r="I13" i="14"/>
  <c r="C29" i="59" s="1"/>
  <c r="I5" i="14"/>
  <c r="C84" i="59" s="1"/>
  <c r="K81" i="14"/>
  <c r="C95" i="58" s="1"/>
  <c r="N64" i="41"/>
  <c r="N47" i="46"/>
  <c r="N11" i="41"/>
  <c r="L77" i="41"/>
  <c r="L33" i="41"/>
  <c r="M52" i="51"/>
  <c r="M23" i="51"/>
  <c r="O87" i="22"/>
  <c r="O83" i="22"/>
  <c r="O71" i="22"/>
  <c r="O67" i="22"/>
  <c r="K34" i="14"/>
  <c r="C67" i="58" s="1"/>
  <c r="K27" i="14"/>
  <c r="C53" i="58" s="1"/>
  <c r="I55" i="14"/>
  <c r="C27" i="59" s="1"/>
  <c r="L48" i="41"/>
  <c r="L72" i="41"/>
  <c r="N86" i="41"/>
  <c r="O66" i="51"/>
  <c r="N16" i="36"/>
  <c r="N43" i="41"/>
  <c r="O90" i="51"/>
  <c r="I7" i="14"/>
  <c r="C48" i="59" s="1"/>
  <c r="N83" i="16"/>
  <c r="O34" i="22"/>
  <c r="N75" i="46"/>
  <c r="I11" i="14"/>
  <c r="C35" i="59" s="1"/>
  <c r="N23" i="16"/>
  <c r="M45" i="51"/>
  <c r="L18" i="36"/>
  <c r="M48" i="51"/>
  <c r="O74" i="22"/>
  <c r="N82" i="16"/>
  <c r="N45" i="16"/>
  <c r="N87" i="41"/>
  <c r="O56" i="51"/>
  <c r="N52" i="46"/>
  <c r="N66" i="41"/>
  <c r="O61" i="22"/>
  <c r="O56" i="22"/>
  <c r="N41" i="16"/>
  <c r="N33" i="16"/>
  <c r="N8" i="16"/>
  <c r="C86" i="57"/>
  <c r="C69" i="57"/>
  <c r="C61" i="57"/>
  <c r="C53" i="57"/>
  <c r="L60" i="46"/>
  <c r="L48" i="46"/>
  <c r="M33" i="51"/>
  <c r="L10" i="41"/>
  <c r="O45" i="22"/>
  <c r="L81" i="41"/>
  <c r="L42" i="36"/>
  <c r="M11" i="22"/>
  <c r="M61" i="22"/>
  <c r="N48" i="36"/>
  <c r="O75" i="22"/>
  <c r="O86" i="22"/>
  <c r="K70" i="14"/>
  <c r="C58" i="58" s="1"/>
  <c r="N5" i="41"/>
  <c r="K87" i="14"/>
  <c r="C5" i="58" s="1"/>
  <c r="K83" i="14"/>
  <c r="C69" i="58" s="1"/>
  <c r="N71" i="41"/>
  <c r="N67" i="41"/>
  <c r="N62" i="36"/>
  <c r="N74" i="36"/>
  <c r="K49" i="14"/>
  <c r="C17" i="58" s="1"/>
  <c r="N41" i="46"/>
  <c r="L10" i="46"/>
  <c r="N70" i="36"/>
  <c r="L49" i="46"/>
  <c r="M10" i="22"/>
  <c r="I61" i="14"/>
  <c r="C76" i="59" s="1"/>
  <c r="L10" i="36"/>
  <c r="N64" i="36"/>
  <c r="O47" i="22"/>
  <c r="N86" i="46"/>
  <c r="O47" i="51"/>
  <c r="N33" i="46"/>
  <c r="N85" i="36"/>
  <c r="N44" i="16"/>
  <c r="B83" i="57"/>
  <c r="O83" i="57" s="1"/>
  <c r="M86" i="22"/>
  <c r="M86" i="51"/>
  <c r="G70" i="4"/>
  <c r="L70" i="46"/>
  <c r="M53" i="22"/>
  <c r="L53" i="36"/>
  <c r="G50" i="4"/>
  <c r="B48" i="57"/>
  <c r="P48" i="57" s="1"/>
  <c r="R48" i="57" s="1"/>
  <c r="W48" i="57" s="1"/>
  <c r="M50" i="22"/>
  <c r="L50" i="36"/>
  <c r="L66" i="16"/>
  <c r="N67" i="36"/>
  <c r="O57" i="22"/>
  <c r="I57" i="4"/>
  <c r="I52" i="4"/>
  <c r="N52" i="16"/>
  <c r="O49" i="22"/>
  <c r="I49" i="4"/>
  <c r="N42" i="16"/>
  <c r="I42" i="4"/>
  <c r="I34" i="4"/>
  <c r="N34" i="41"/>
  <c r="I17" i="4"/>
  <c r="N17" i="16"/>
  <c r="I5" i="4"/>
  <c r="N5" i="16"/>
  <c r="O5" i="22"/>
  <c r="L4" i="41"/>
  <c r="I8" i="14"/>
  <c r="C86" i="59" s="1"/>
  <c r="I62" i="14"/>
  <c r="C73" i="59" s="1"/>
  <c r="O70" i="22"/>
  <c r="N67" i="16"/>
  <c r="N34" i="16"/>
  <c r="M78" i="22"/>
  <c r="N13" i="16"/>
  <c r="I4" i="4"/>
  <c r="P4" i="31"/>
  <c r="N4" i="36"/>
  <c r="I82" i="14"/>
  <c r="C19" i="59" s="1"/>
  <c r="L57" i="46"/>
  <c r="M57" i="51"/>
  <c r="L43" i="16"/>
  <c r="M43" i="22"/>
  <c r="I43" i="14"/>
  <c r="C32" i="59" s="1"/>
  <c r="L12" i="16"/>
  <c r="M12" i="22"/>
  <c r="O62" i="22"/>
  <c r="N62" i="16"/>
  <c r="I38" i="4"/>
  <c r="N38" i="16"/>
  <c r="O27" i="22"/>
  <c r="I27" i="4"/>
  <c r="I9" i="4"/>
  <c r="N9" i="36"/>
  <c r="N57" i="16"/>
  <c r="G35" i="4"/>
  <c r="L74" i="36"/>
  <c r="N27" i="16"/>
  <c r="L46" i="36"/>
  <c r="O52" i="22"/>
  <c r="O9" i="22"/>
  <c r="M8" i="22"/>
  <c r="I23" i="4"/>
  <c r="N23" i="36"/>
  <c r="N20" i="46"/>
  <c r="N101" i="16"/>
  <c r="G56" i="4"/>
  <c r="N41" i="36"/>
  <c r="L52" i="41"/>
  <c r="O33" i="22"/>
  <c r="M56" i="22"/>
  <c r="N69" i="16"/>
  <c r="N75" i="16"/>
  <c r="N61" i="16"/>
  <c r="I8" i="4"/>
  <c r="O69" i="51"/>
  <c r="N85" i="46"/>
  <c r="N75" i="41"/>
  <c r="G7" i="4"/>
  <c r="I66" i="4"/>
  <c r="N82" i="41"/>
  <c r="N70" i="41"/>
  <c r="N61" i="41"/>
  <c r="N8" i="41"/>
  <c r="G21" i="4"/>
  <c r="O26" i="51"/>
  <c r="N8" i="46"/>
  <c r="M38" i="22"/>
  <c r="L73" i="16"/>
  <c r="L11" i="16"/>
  <c r="B40" i="57"/>
  <c r="B78" i="57"/>
  <c r="O78" i="57" s="1"/>
  <c r="B70" i="57"/>
  <c r="B54" i="57"/>
  <c r="B47" i="57"/>
  <c r="G28" i="4"/>
  <c r="B87" i="57"/>
  <c r="N54" i="41"/>
  <c r="B94" i="57"/>
  <c r="O45" i="51"/>
  <c r="N98" i="46"/>
  <c r="N101" i="41"/>
  <c r="N56" i="16"/>
  <c r="O48" i="22"/>
  <c r="N75" i="36"/>
  <c r="L45" i="36"/>
  <c r="G45" i="4"/>
  <c r="N101" i="36"/>
  <c r="O101" i="22"/>
  <c r="L45" i="41"/>
  <c r="O72" i="22"/>
  <c r="M45" i="22"/>
  <c r="N66" i="36"/>
  <c r="O66" i="22"/>
  <c r="N8" i="36"/>
  <c r="N78" i="16"/>
  <c r="G61" i="4"/>
  <c r="G24" i="4"/>
  <c r="B91" i="57"/>
  <c r="N97" i="36"/>
  <c r="I79" i="4"/>
  <c r="N79" i="41"/>
  <c r="N79" i="16"/>
  <c r="G74" i="4"/>
  <c r="B71" i="57"/>
  <c r="O71" i="57" s="1"/>
  <c r="L74" i="16"/>
  <c r="L62" i="16"/>
  <c r="L62" i="46"/>
  <c r="B59" i="57"/>
  <c r="O59" i="57" s="1"/>
  <c r="L39" i="16"/>
  <c r="L39" i="36"/>
  <c r="L39" i="46"/>
  <c r="M39" i="22"/>
  <c r="M39" i="51"/>
  <c r="B23" i="57"/>
  <c r="O23" i="57" s="1"/>
  <c r="L25" i="16"/>
  <c r="M25" i="51"/>
  <c r="G25" i="4"/>
  <c r="I25" i="14"/>
  <c r="C14" i="59" s="1"/>
  <c r="L25" i="41"/>
  <c r="L97" i="41"/>
  <c r="L97" i="36"/>
  <c r="I97" i="14"/>
  <c r="C60" i="59" s="1"/>
  <c r="M97" i="22"/>
  <c r="L97" i="46"/>
  <c r="L97" i="16"/>
  <c r="C82" i="57"/>
  <c r="L85" i="16"/>
  <c r="I85" i="14"/>
  <c r="C79" i="59" s="1"/>
  <c r="L73" i="36"/>
  <c r="C70" i="57"/>
  <c r="L65" i="46"/>
  <c r="C62" i="57"/>
  <c r="L65" i="16"/>
  <c r="L65" i="41"/>
  <c r="L65" i="36"/>
  <c r="C50" i="57"/>
  <c r="O50" i="57" s="1"/>
  <c r="L52" i="16"/>
  <c r="C40" i="57"/>
  <c r="L42" i="16"/>
  <c r="L42" i="46"/>
  <c r="M42" i="22"/>
  <c r="L42" i="41"/>
  <c r="M28" i="22"/>
  <c r="L28" i="36"/>
  <c r="C26" i="57"/>
  <c r="L28" i="16"/>
  <c r="L21" i="36"/>
  <c r="L21" i="16"/>
  <c r="M21" i="22"/>
  <c r="L21" i="46"/>
  <c r="L11" i="41"/>
  <c r="L11" i="46"/>
  <c r="I4" i="14"/>
  <c r="C50" i="59" s="1"/>
  <c r="L4" i="46"/>
  <c r="I57" i="14"/>
  <c r="C93" i="59" s="1"/>
  <c r="G32" i="4"/>
  <c r="L50" i="46"/>
  <c r="M49" i="22"/>
  <c r="N76" i="36"/>
  <c r="N71" i="36"/>
  <c r="M73" i="22"/>
  <c r="L8" i="46"/>
  <c r="M70" i="51"/>
  <c r="N5" i="36"/>
  <c r="L85" i="46"/>
  <c r="L11" i="36"/>
  <c r="L56" i="41"/>
  <c r="I86" i="14"/>
  <c r="C39" i="59" s="1"/>
  <c r="L86" i="36"/>
  <c r="M32" i="51"/>
  <c r="L62" i="41"/>
  <c r="M66" i="51"/>
  <c r="M52" i="22"/>
  <c r="I46" i="14"/>
  <c r="C91" i="59" s="1"/>
  <c r="M34" i="22"/>
  <c r="L85" i="36"/>
  <c r="L62" i="36"/>
  <c r="O89" i="51"/>
  <c r="M82" i="22"/>
  <c r="G53" i="4"/>
  <c r="L4" i="16"/>
  <c r="G39" i="4"/>
  <c r="K76" i="14"/>
  <c r="C18" i="58" s="1"/>
  <c r="N55" i="41"/>
  <c r="N55" i="46"/>
  <c r="N51" i="41"/>
  <c r="O51" i="51"/>
  <c r="M11" i="51"/>
  <c r="L25" i="46"/>
  <c r="L25" i="36"/>
  <c r="L32" i="16"/>
  <c r="I69" i="4"/>
  <c r="N69" i="41"/>
  <c r="N41" i="41"/>
  <c r="I37" i="4"/>
  <c r="N37" i="16"/>
  <c r="N33" i="41"/>
  <c r="N26" i="46"/>
  <c r="O26" i="22"/>
  <c r="I26" i="4"/>
  <c r="I22" i="4"/>
  <c r="O22" i="51"/>
  <c r="I12" i="4"/>
  <c r="I76" i="4"/>
  <c r="N76" i="46"/>
  <c r="L82" i="16"/>
  <c r="L82" i="36"/>
  <c r="G82" i="4"/>
  <c r="L82" i="46"/>
  <c r="L57" i="16"/>
  <c r="G57" i="4"/>
  <c r="B44" i="57"/>
  <c r="P44" i="57" s="1"/>
  <c r="R44" i="57" s="1"/>
  <c r="W44" i="57" s="1"/>
  <c r="L46" i="16"/>
  <c r="B33" i="57"/>
  <c r="P33" i="57" s="1"/>
  <c r="R33" i="57" s="1"/>
  <c r="W33" i="57" s="1"/>
  <c r="L35" i="16"/>
  <c r="B10" i="57"/>
  <c r="P10" i="57" s="1"/>
  <c r="R10" i="57" s="1"/>
  <c r="W10" i="57" s="1"/>
  <c r="M12" i="51"/>
  <c r="L12" i="36"/>
  <c r="I12" i="14"/>
  <c r="C15" i="59" s="1"/>
  <c r="L12" i="41"/>
  <c r="L12" i="46"/>
  <c r="G12" i="4"/>
  <c r="E95" i="57"/>
  <c r="E94" i="57"/>
  <c r="L90" i="16"/>
  <c r="L90" i="41"/>
  <c r="L90" i="46"/>
  <c r="M90" i="22"/>
  <c r="M90" i="51"/>
  <c r="C87" i="57"/>
  <c r="C74" i="57"/>
  <c r="L77" i="16"/>
  <c r="L77" i="36"/>
  <c r="L61" i="16"/>
  <c r="C58" i="57"/>
  <c r="P58" i="57" s="1"/>
  <c r="R58" i="57" s="1"/>
  <c r="W58" i="57" s="1"/>
  <c r="C47" i="57"/>
  <c r="L49" i="16"/>
  <c r="M38" i="51"/>
  <c r="L38" i="41"/>
  <c r="L38" i="36"/>
  <c r="I38" i="14"/>
  <c r="C90" i="59" s="1"/>
  <c r="C36" i="57"/>
  <c r="L38" i="16"/>
  <c r="L38" i="46"/>
  <c r="L24" i="16"/>
  <c r="L24" i="46"/>
  <c r="M24" i="51"/>
  <c r="M24" i="22"/>
  <c r="C22" i="57"/>
  <c r="P22" i="57" s="1"/>
  <c r="R22" i="57" s="1"/>
  <c r="W22" i="57" s="1"/>
  <c r="L24" i="41"/>
  <c r="L24" i="36"/>
  <c r="L15" i="41"/>
  <c r="L15" i="46"/>
  <c r="M15" i="22"/>
  <c r="C13" i="57"/>
  <c r="L15" i="16"/>
  <c r="M15" i="51"/>
  <c r="C5" i="57"/>
  <c r="L7" i="16"/>
  <c r="L7" i="46"/>
  <c r="N4" i="31"/>
  <c r="M57" i="22"/>
  <c r="L77" i="46"/>
  <c r="L73" i="46"/>
  <c r="L49" i="36"/>
  <c r="M74" i="51"/>
  <c r="M35" i="51"/>
  <c r="L8" i="36"/>
  <c r="L50" i="41"/>
  <c r="L85" i="41"/>
  <c r="M7" i="51"/>
  <c r="L61" i="46"/>
  <c r="L52" i="36"/>
  <c r="I74" i="14"/>
  <c r="C78" i="59" s="1"/>
  <c r="I50" i="14"/>
  <c r="C16" i="59" s="1"/>
  <c r="M73" i="51"/>
  <c r="L35" i="46"/>
  <c r="L86" i="46"/>
  <c r="N52" i="36"/>
  <c r="N35" i="36"/>
  <c r="M62" i="51"/>
  <c r="L66" i="36"/>
  <c r="L61" i="36"/>
  <c r="M70" i="22"/>
  <c r="L46" i="41"/>
  <c r="M66" i="22"/>
  <c r="L53" i="46"/>
  <c r="L46" i="46"/>
  <c r="N26" i="36"/>
  <c r="N76" i="41"/>
  <c r="M35" i="22"/>
  <c r="B2" i="57"/>
  <c r="P2" i="57" s="1"/>
  <c r="R2" i="57" s="1"/>
  <c r="W2" i="57" s="1"/>
  <c r="L82" i="41"/>
  <c r="I24" i="14"/>
  <c r="C67" i="59" s="1"/>
  <c r="L21" i="41"/>
  <c r="L50" i="16"/>
  <c r="L70" i="16"/>
  <c r="B67" i="57"/>
  <c r="O67" i="57" s="1"/>
  <c r="B37" i="57"/>
  <c r="I71" i="4"/>
  <c r="N71" i="46"/>
  <c r="C19" i="57"/>
  <c r="G98" i="4"/>
  <c r="B95" i="57"/>
  <c r="L98" i="41"/>
  <c r="G91" i="4"/>
  <c r="I91" i="14"/>
  <c r="C97" i="59" s="1"/>
  <c r="B88" i="57"/>
  <c r="L91" i="46"/>
  <c r="L91" i="16"/>
  <c r="L91" i="41"/>
  <c r="M91" i="22"/>
  <c r="B75" i="57"/>
  <c r="P75" i="57" s="1"/>
  <c r="R75" i="57" s="1"/>
  <c r="W75" i="57" s="1"/>
  <c r="L78" i="16"/>
  <c r="G78" i="4"/>
  <c r="L78" i="46"/>
  <c r="L78" i="36"/>
  <c r="B63" i="57"/>
  <c r="P63" i="57" s="1"/>
  <c r="R63" i="57" s="1"/>
  <c r="W63" i="57" s="1"/>
  <c r="L66" i="41"/>
  <c r="B51" i="57"/>
  <c r="P51" i="57" s="1"/>
  <c r="R51" i="57" s="1"/>
  <c r="W51" i="57" s="1"/>
  <c r="I53" i="14"/>
  <c r="C74" i="59" s="1"/>
  <c r="L53" i="16"/>
  <c r="B41" i="57"/>
  <c r="P41" i="57" s="1"/>
  <c r="R41" i="57" s="1"/>
  <c r="W41" i="57" s="1"/>
  <c r="G43" i="4"/>
  <c r="L43" i="41"/>
  <c r="L43" i="36"/>
  <c r="M43" i="51"/>
  <c r="L43" i="46"/>
  <c r="L32" i="36"/>
  <c r="B30" i="57"/>
  <c r="O30" i="57" s="1"/>
  <c r="B6" i="57"/>
  <c r="P6" i="57" s="1"/>
  <c r="R6" i="57" s="1"/>
  <c r="W6" i="57" s="1"/>
  <c r="L8" i="16"/>
  <c r="G8" i="4"/>
  <c r="L94" i="41"/>
  <c r="L94" i="36"/>
  <c r="M94" i="22"/>
  <c r="C91" i="57"/>
  <c r="L94" i="16"/>
  <c r="M94" i="51"/>
  <c r="M81" i="22"/>
  <c r="L81" i="46"/>
  <c r="L81" i="36"/>
  <c r="M81" i="51"/>
  <c r="L81" i="16"/>
  <c r="I81" i="14"/>
  <c r="C70" i="59" s="1"/>
  <c r="C66" i="57"/>
  <c r="L69" i="16"/>
  <c r="C54" i="57"/>
  <c r="L56" i="16"/>
  <c r="L45" i="16"/>
  <c r="L45" i="46"/>
  <c r="C16" i="57"/>
  <c r="L18" i="46"/>
  <c r="M18" i="51"/>
  <c r="L18" i="16"/>
  <c r="L18" i="41"/>
  <c r="M4" i="51"/>
  <c r="L32" i="41"/>
  <c r="M8" i="51"/>
  <c r="L34" i="41"/>
  <c r="L4" i="36"/>
  <c r="L57" i="41"/>
  <c r="I35" i="14"/>
  <c r="C51" i="59" s="1"/>
  <c r="L34" i="46"/>
  <c r="M74" i="22"/>
  <c r="L53" i="41"/>
  <c r="O76" i="22"/>
  <c r="L7" i="41"/>
  <c r="M32" i="22"/>
  <c r="M77" i="22"/>
  <c r="N45" i="36"/>
  <c r="L74" i="46"/>
  <c r="L78" i="41"/>
  <c r="L35" i="41"/>
  <c r="L8" i="41"/>
  <c r="M50" i="51"/>
  <c r="L70" i="36"/>
  <c r="L70" i="41"/>
  <c r="M85" i="51"/>
  <c r="M61" i="51"/>
  <c r="L52" i="46"/>
  <c r="I73" i="14"/>
  <c r="C95" i="59" s="1"/>
  <c r="M82" i="51"/>
  <c r="L69" i="36"/>
  <c r="L32" i="46"/>
  <c r="I70" i="14"/>
  <c r="C53" i="59" s="1"/>
  <c r="L86" i="41"/>
  <c r="L69" i="46"/>
  <c r="G86" i="4"/>
  <c r="I66" i="14"/>
  <c r="C44" i="59" s="1"/>
  <c r="I45" i="14"/>
  <c r="C82" i="59" s="1"/>
  <c r="M85" i="22"/>
  <c r="M7" i="22"/>
  <c r="L66" i="46"/>
  <c r="M46" i="22"/>
  <c r="M69" i="22"/>
  <c r="M53" i="51"/>
  <c r="M46" i="51"/>
  <c r="N35" i="41"/>
  <c r="N26" i="41"/>
  <c r="M62" i="22"/>
  <c r="G4" i="4"/>
  <c r="K40" i="14"/>
  <c r="C68" i="58" s="1"/>
  <c r="I77" i="14"/>
  <c r="C34" i="59" s="1"/>
  <c r="L34" i="36"/>
  <c r="M18" i="22"/>
  <c r="I15" i="14"/>
  <c r="C46" i="59" s="1"/>
  <c r="L34" i="16"/>
  <c r="L86" i="16"/>
  <c r="B79" i="57"/>
  <c r="P79" i="57" s="1"/>
  <c r="R79" i="57" s="1"/>
  <c r="W79" i="57" s="1"/>
  <c r="N82" i="36"/>
  <c r="O70" i="51"/>
  <c r="I28" i="4"/>
  <c r="K60" i="14"/>
  <c r="C43" i="58" s="1"/>
  <c r="K46" i="14"/>
  <c r="C89" i="58" s="1"/>
  <c r="N39" i="41"/>
  <c r="N36" i="46"/>
  <c r="K93" i="14"/>
  <c r="C56" i="58" s="1"/>
  <c r="O79" i="51"/>
  <c r="O14" i="51"/>
  <c r="O8" i="51"/>
  <c r="I80" i="4"/>
  <c r="N99" i="36"/>
  <c r="K101" i="14"/>
  <c r="C75" i="58" s="1"/>
  <c r="N54" i="16"/>
  <c r="N7" i="46"/>
  <c r="N46" i="41"/>
  <c r="N98" i="36"/>
  <c r="O96" i="22"/>
  <c r="O99" i="22"/>
  <c r="L80" i="41"/>
  <c r="N96" i="36"/>
  <c r="L98" i="46"/>
  <c r="M91" i="51"/>
  <c r="I78" i="14"/>
  <c r="C23" i="59" s="1"/>
  <c r="I39" i="14"/>
  <c r="C61" i="59" s="1"/>
  <c r="P85" i="57"/>
  <c r="R85" i="57" s="1"/>
  <c r="W85" i="57" s="1"/>
  <c r="K66" i="14"/>
  <c r="C42" i="58" s="1"/>
  <c r="L76" i="36"/>
  <c r="J37" i="57"/>
  <c r="I87" i="14"/>
  <c r="C4" i="59" s="1"/>
  <c r="J95" i="57"/>
  <c r="M100" i="22"/>
  <c r="B97" i="57"/>
  <c r="L100" i="36"/>
  <c r="L100" i="41"/>
  <c r="M100" i="51"/>
  <c r="G100" i="4"/>
  <c r="B90" i="57"/>
  <c r="P90" i="57" s="1"/>
  <c r="R90" i="57" s="1"/>
  <c r="W90" i="57" s="1"/>
  <c r="L93" i="16"/>
  <c r="L93" i="41"/>
  <c r="L93" i="46"/>
  <c r="B73" i="57"/>
  <c r="O73" i="57" s="1"/>
  <c r="G76" i="4"/>
  <c r="M76" i="22"/>
  <c r="L76" i="46"/>
  <c r="L76" i="16"/>
  <c r="B61" i="57"/>
  <c r="L64" i="16"/>
  <c r="B39" i="57"/>
  <c r="L41" i="16"/>
  <c r="M41" i="22"/>
  <c r="B25" i="57"/>
  <c r="L27" i="16"/>
  <c r="L14" i="16"/>
  <c r="B12" i="57"/>
  <c r="O12" i="57" s="1"/>
  <c r="L14" i="46"/>
  <c r="G14" i="4"/>
  <c r="M14" i="22"/>
  <c r="L14" i="36"/>
  <c r="M14" i="51"/>
  <c r="M99" i="51"/>
  <c r="C96" i="57"/>
  <c r="L99" i="36"/>
  <c r="M99" i="22"/>
  <c r="M79" i="22"/>
  <c r="M79" i="51"/>
  <c r="C76" i="57"/>
  <c r="L79" i="16"/>
  <c r="L79" i="46"/>
  <c r="I79" i="14"/>
  <c r="C42" i="59" s="1"/>
  <c r="L79" i="41"/>
  <c r="L67" i="16"/>
  <c r="C64" i="57"/>
  <c r="L67" i="36"/>
  <c r="L44" i="16"/>
  <c r="M44" i="22"/>
  <c r="L44" i="36"/>
  <c r="C42" i="57"/>
  <c r="L44" i="41"/>
  <c r="L44" i="46"/>
  <c r="M44" i="51"/>
  <c r="I44" i="14"/>
  <c r="C41" i="59" s="1"/>
  <c r="C17" i="57"/>
  <c r="L19" i="16"/>
  <c r="L19" i="46"/>
  <c r="I19" i="14"/>
  <c r="C87" i="59" s="1"/>
  <c r="M19" i="22"/>
  <c r="L19" i="36"/>
  <c r="M19" i="51"/>
  <c r="L9" i="16"/>
  <c r="C7" i="57"/>
  <c r="M89" i="22"/>
  <c r="M68" i="51"/>
  <c r="L51" i="36"/>
  <c r="L89" i="46"/>
  <c r="L68" i="36"/>
  <c r="I48" i="14"/>
  <c r="C20" i="59" s="1"/>
  <c r="L76" i="41"/>
  <c r="L89" i="41"/>
  <c r="L84" i="46"/>
  <c r="L83" i="36"/>
  <c r="L60" i="41"/>
  <c r="L64" i="36"/>
  <c r="M87" i="51"/>
  <c r="L40" i="46"/>
  <c r="I47" i="14"/>
  <c r="C92" i="59" s="1"/>
  <c r="L87" i="46"/>
  <c r="G27" i="4"/>
  <c r="M55" i="22"/>
  <c r="L9" i="36"/>
  <c r="M68" i="22"/>
  <c r="L5" i="41"/>
  <c r="O5" i="51"/>
  <c r="N5" i="46"/>
  <c r="O77" i="51"/>
  <c r="N77" i="41"/>
  <c r="N77" i="36"/>
  <c r="K62" i="14"/>
  <c r="C74" i="58" s="1"/>
  <c r="N42" i="46"/>
  <c r="N42" i="36"/>
  <c r="K9" i="14"/>
  <c r="C28" i="58" s="1"/>
  <c r="O9" i="51"/>
  <c r="N89" i="41"/>
  <c r="N89" i="46"/>
  <c r="K84" i="14"/>
  <c r="C38" i="58" s="1"/>
  <c r="N84" i="41"/>
  <c r="K74" i="14"/>
  <c r="C80" i="58" s="1"/>
  <c r="O74" i="51"/>
  <c r="O68" i="51"/>
  <c r="N68" i="41"/>
  <c r="N68" i="46"/>
  <c r="N63" i="41"/>
  <c r="N63" i="46"/>
  <c r="K63" i="14"/>
  <c r="C63" i="58" s="1"/>
  <c r="O58" i="51"/>
  <c r="N58" i="41"/>
  <c r="K52" i="14"/>
  <c r="C57" i="58" s="1"/>
  <c r="O52" i="51"/>
  <c r="N52" i="41"/>
  <c r="N49" i="46"/>
  <c r="O49" i="51"/>
  <c r="N49" i="41"/>
  <c r="K6" i="14"/>
  <c r="C83" i="58" s="1"/>
  <c r="N6" i="46"/>
  <c r="M9" i="51"/>
  <c r="N78" i="36"/>
  <c r="N78" i="46"/>
  <c r="N78" i="41"/>
  <c r="I14" i="14"/>
  <c r="C72" i="59" s="1"/>
  <c r="L13" i="41"/>
  <c r="L19" i="41"/>
  <c r="E53" i="57"/>
  <c r="B77" i="57"/>
  <c r="L80" i="36"/>
  <c r="G80" i="4"/>
  <c r="M80" i="22"/>
  <c r="L80" i="46"/>
  <c r="L80" i="16"/>
  <c r="M80" i="51"/>
  <c r="I80" i="14"/>
  <c r="C69" i="59" s="1"/>
  <c r="B69" i="57"/>
  <c r="G72" i="4"/>
  <c r="L72" i="16"/>
  <c r="B57" i="57"/>
  <c r="L60" i="16"/>
  <c r="G60" i="4"/>
  <c r="M60" i="22"/>
  <c r="L48" i="16"/>
  <c r="B46" i="57"/>
  <c r="M48" i="22"/>
  <c r="B35" i="57"/>
  <c r="G37" i="4"/>
  <c r="M37" i="22"/>
  <c r="M37" i="51"/>
  <c r="L37" i="16"/>
  <c r="L37" i="46"/>
  <c r="L37" i="36"/>
  <c r="B21" i="57"/>
  <c r="L23" i="16"/>
  <c r="L23" i="41"/>
  <c r="L23" i="36"/>
  <c r="M23" i="22"/>
  <c r="L23" i="46"/>
  <c r="G23" i="4"/>
  <c r="B15" i="57"/>
  <c r="P15" i="57" s="1"/>
  <c r="R15" i="57" s="1"/>
  <c r="W15" i="57" s="1"/>
  <c r="M17" i="51"/>
  <c r="L17" i="41"/>
  <c r="I17" i="14"/>
  <c r="C36" i="59" s="1"/>
  <c r="L17" i="46"/>
  <c r="L17" i="16"/>
  <c r="G17" i="4"/>
  <c r="L17" i="36"/>
  <c r="B8" i="57"/>
  <c r="L10" i="16"/>
  <c r="I10" i="14"/>
  <c r="C40" i="59" s="1"/>
  <c r="G10" i="4"/>
  <c r="M10" i="51"/>
  <c r="L6" i="16"/>
  <c r="B4" i="57"/>
  <c r="G6" i="4"/>
  <c r="C92" i="57"/>
  <c r="L95" i="46"/>
  <c r="L95" i="36"/>
  <c r="L83" i="16"/>
  <c r="M83" i="22"/>
  <c r="C80" i="57"/>
  <c r="L83" i="41"/>
  <c r="C68" i="57"/>
  <c r="M71" i="22"/>
  <c r="C55" i="57"/>
  <c r="L58" i="16"/>
  <c r="L47" i="16"/>
  <c r="C45" i="57"/>
  <c r="L47" i="46"/>
  <c r="C38" i="57"/>
  <c r="L40" i="16"/>
  <c r="L26" i="16"/>
  <c r="C24" i="57"/>
  <c r="L26" i="36"/>
  <c r="I26" i="14"/>
  <c r="C9" i="59" s="1"/>
  <c r="M26" i="51"/>
  <c r="M26" i="22"/>
  <c r="L26" i="46"/>
  <c r="L26" i="41"/>
  <c r="I16" i="14"/>
  <c r="C55" i="59" s="1"/>
  <c r="L16" i="41"/>
  <c r="L16" i="16"/>
  <c r="M16" i="22"/>
  <c r="L16" i="46"/>
  <c r="C14" i="57"/>
  <c r="M16" i="51"/>
  <c r="L5" i="16"/>
  <c r="M5" i="51"/>
  <c r="C3" i="57"/>
  <c r="M5" i="22"/>
  <c r="L101" i="46"/>
  <c r="M71" i="51"/>
  <c r="M51" i="22"/>
  <c r="L64" i="46"/>
  <c r="I89" i="14"/>
  <c r="C96" i="59" s="1"/>
  <c r="L71" i="36"/>
  <c r="L67" i="41"/>
  <c r="M72" i="51"/>
  <c r="I41" i="14"/>
  <c r="C26" i="59" s="1"/>
  <c r="M89" i="51"/>
  <c r="L40" i="36"/>
  <c r="L84" i="36"/>
  <c r="M58" i="51"/>
  <c r="M64" i="51"/>
  <c r="I27" i="14"/>
  <c r="C45" i="59" s="1"/>
  <c r="L75" i="36"/>
  <c r="I83" i="14"/>
  <c r="C71" i="59" s="1"/>
  <c r="M76" i="51"/>
  <c r="L47" i="36"/>
  <c r="L41" i="36"/>
  <c r="L55" i="36"/>
  <c r="L9" i="41"/>
  <c r="L6" i="36"/>
  <c r="M67" i="22"/>
  <c r="M47" i="22"/>
  <c r="L6" i="41"/>
  <c r="N84" i="46"/>
  <c r="N45" i="41"/>
  <c r="G41" i="4"/>
  <c r="L79" i="36"/>
  <c r="N27" i="46"/>
  <c r="N27" i="36"/>
  <c r="N10" i="46"/>
  <c r="N10" i="41"/>
  <c r="O21" i="51"/>
  <c r="N21" i="41"/>
  <c r="N21" i="36"/>
  <c r="N18" i="46"/>
  <c r="N18" i="41"/>
  <c r="K24" i="14"/>
  <c r="C64" i="58" s="1"/>
  <c r="L89" i="16"/>
  <c r="N91" i="41"/>
  <c r="N91" i="46"/>
  <c r="B93" i="57"/>
  <c r="M96" i="22"/>
  <c r="L96" i="41"/>
  <c r="L96" i="46"/>
  <c r="L96" i="16"/>
  <c r="B81" i="57"/>
  <c r="P81" i="57" s="1"/>
  <c r="R81" i="57" s="1"/>
  <c r="W81" i="57" s="1"/>
  <c r="G84" i="4"/>
  <c r="L84" i="16"/>
  <c r="M84" i="22"/>
  <c r="B65" i="57"/>
  <c r="G68" i="4"/>
  <c r="L68" i="16"/>
  <c r="B53" i="57"/>
  <c r="L55" i="16"/>
  <c r="B31" i="57"/>
  <c r="M33" i="22"/>
  <c r="L33" i="36"/>
  <c r="G33" i="4"/>
  <c r="B18" i="57"/>
  <c r="O18" i="57" s="1"/>
  <c r="L20" i="16"/>
  <c r="I20" i="14"/>
  <c r="C88" i="59" s="1"/>
  <c r="M20" i="51"/>
  <c r="L20" i="46"/>
  <c r="L20" i="41"/>
  <c r="L20" i="36"/>
  <c r="M20" i="22"/>
  <c r="C89" i="57"/>
  <c r="L92" i="46"/>
  <c r="L87" i="16"/>
  <c r="C84" i="57"/>
  <c r="C72" i="57"/>
  <c r="L75" i="16"/>
  <c r="C60" i="57"/>
  <c r="L63" i="16"/>
  <c r="M63" i="22"/>
  <c r="C49" i="57"/>
  <c r="L51" i="16"/>
  <c r="L36" i="16"/>
  <c r="L36" i="46"/>
  <c r="C34" i="57"/>
  <c r="M36" i="22"/>
  <c r="L36" i="36"/>
  <c r="L36" i="41"/>
  <c r="M36" i="51"/>
  <c r="I36" i="14"/>
  <c r="C43" i="59" s="1"/>
  <c r="L22" i="16"/>
  <c r="C20" i="57"/>
  <c r="L22" i="36"/>
  <c r="M22" i="51"/>
  <c r="L22" i="46"/>
  <c r="I22" i="14"/>
  <c r="C89" i="59" s="1"/>
  <c r="L22" i="41"/>
  <c r="L13" i="16"/>
  <c r="L13" i="36"/>
  <c r="C11" i="57"/>
  <c r="L13" i="46"/>
  <c r="M13" i="22"/>
  <c r="M13" i="51"/>
  <c r="N101" i="46"/>
  <c r="I64" i="14"/>
  <c r="C17" i="59" s="1"/>
  <c r="L55" i="41"/>
  <c r="L101" i="36"/>
  <c r="L68" i="46"/>
  <c r="L101" i="16"/>
  <c r="M51" i="51"/>
  <c r="I71" i="14"/>
  <c r="C94" i="59" s="1"/>
  <c r="L58" i="41"/>
  <c r="L72" i="46"/>
  <c r="L68" i="41"/>
  <c r="M41" i="51"/>
  <c r="L63" i="36"/>
  <c r="L55" i="46"/>
  <c r="L89" i="36"/>
  <c r="M40" i="51"/>
  <c r="I72" i="14"/>
  <c r="C30" i="59" s="1"/>
  <c r="L64" i="41"/>
  <c r="I75" i="14"/>
  <c r="C33" i="59" s="1"/>
  <c r="L27" i="46"/>
  <c r="M63" i="51"/>
  <c r="I76" i="14"/>
  <c r="C21" i="59" s="1"/>
  <c r="L41" i="41"/>
  <c r="L84" i="41"/>
  <c r="L33" i="46"/>
  <c r="I84" i="14"/>
  <c r="C25" i="59" s="1"/>
  <c r="M27" i="22"/>
  <c r="I67" i="14"/>
  <c r="C5" i="59" s="1"/>
  <c r="M6" i="51"/>
  <c r="M72" i="22"/>
  <c r="L9" i="46"/>
  <c r="L48" i="36"/>
  <c r="L75" i="41"/>
  <c r="G64" i="4"/>
  <c r="N49" i="36"/>
  <c r="M87" i="22"/>
  <c r="N58" i="46"/>
  <c r="N74" i="41"/>
  <c r="M75" i="22"/>
  <c r="L27" i="36"/>
  <c r="G20" i="4"/>
  <c r="M22" i="22"/>
  <c r="N23" i="41"/>
  <c r="L37" i="41"/>
  <c r="M17" i="22"/>
  <c r="K41" i="14"/>
  <c r="C41" i="58" s="1"/>
  <c r="N87" i="36"/>
  <c r="O83" i="51"/>
  <c r="N67" i="46"/>
  <c r="N62" i="41"/>
  <c r="N56" i="46"/>
  <c r="N48" i="41"/>
  <c r="N9" i="41"/>
  <c r="N77" i="46"/>
  <c r="O40" i="51"/>
  <c r="K89" i="14"/>
  <c r="C96" i="58" s="1"/>
  <c r="O84" i="51"/>
  <c r="K68" i="14"/>
  <c r="C62" i="58" s="1"/>
  <c r="K58" i="14"/>
  <c r="C81" i="58" s="1"/>
  <c r="K45" i="14"/>
  <c r="C76" i="58" s="1"/>
  <c r="O32" i="51"/>
  <c r="N33" i="36"/>
  <c r="N73" i="41"/>
  <c r="N34" i="46"/>
  <c r="O92" i="51"/>
  <c r="N90" i="46"/>
  <c r="N100" i="36"/>
  <c r="N100" i="46"/>
  <c r="O99" i="51"/>
  <c r="O85" i="51"/>
  <c r="O23" i="51"/>
  <c r="O10" i="51"/>
  <c r="N74" i="46"/>
  <c r="N16" i="41"/>
  <c r="O6" i="51"/>
  <c r="O63" i="51"/>
  <c r="K75" i="14"/>
  <c r="C46" i="58" s="1"/>
  <c r="K51" i="14"/>
  <c r="C54" i="58" s="1"/>
  <c r="O81" i="51"/>
  <c r="K78" i="14"/>
  <c r="C21" i="58" s="1"/>
  <c r="N24" i="36"/>
  <c r="N21" i="46"/>
  <c r="N18" i="36"/>
  <c r="N45" i="46"/>
  <c r="K95" i="14"/>
  <c r="C100" i="58" s="1"/>
  <c r="N43" i="46"/>
  <c r="I95" i="4"/>
  <c r="N95" i="41"/>
  <c r="N95" i="46"/>
  <c r="O93" i="51"/>
  <c r="N65" i="16"/>
  <c r="N65" i="36"/>
  <c r="G99" i="4"/>
  <c r="L99" i="41"/>
  <c r="I99" i="14"/>
  <c r="C77" i="59" s="1"/>
  <c r="L99" i="46"/>
  <c r="B92" i="57"/>
  <c r="M95" i="51"/>
  <c r="B89" i="57"/>
  <c r="M92" i="51"/>
  <c r="L92" i="36"/>
  <c r="L92" i="16"/>
  <c r="G54" i="4"/>
  <c r="I54" i="14"/>
  <c r="C81" i="59" s="1"/>
  <c r="M54" i="51"/>
  <c r="K80" i="14"/>
  <c r="C94" i="58" s="1"/>
  <c r="L95" i="16"/>
  <c r="I99" i="4"/>
  <c r="N99" i="16"/>
  <c r="N99" i="41"/>
  <c r="K99" i="14"/>
  <c r="C71" i="58" s="1"/>
  <c r="N99" i="46"/>
  <c r="I92" i="4"/>
  <c r="N92" i="16"/>
  <c r="O94" i="51"/>
  <c r="N94" i="36"/>
  <c r="O98" i="22"/>
  <c r="N95" i="36"/>
  <c r="M95" i="22"/>
  <c r="N95" i="16"/>
  <c r="G92" i="4"/>
  <c r="N28" i="36"/>
  <c r="I98" i="4"/>
  <c r="I91" i="4"/>
  <c r="O91" i="51"/>
  <c r="K91" i="14"/>
  <c r="C97" i="58" s="1"/>
  <c r="N91" i="36"/>
  <c r="O91" i="22"/>
  <c r="N92" i="36"/>
  <c r="N97" i="16"/>
  <c r="O97" i="51"/>
  <c r="I98" i="14"/>
  <c r="C7" i="59" s="1"/>
  <c r="M98" i="51"/>
  <c r="I90" i="14"/>
  <c r="C64" i="59" s="1"/>
  <c r="L94" i="46"/>
  <c r="L90" i="36"/>
  <c r="N94" i="16"/>
  <c r="N96" i="16"/>
  <c r="M98" i="22"/>
  <c r="N28" i="16"/>
  <c r="O100" i="22"/>
  <c r="N98" i="16"/>
  <c r="D95" i="57"/>
  <c r="K54" i="14"/>
  <c r="C77" i="58" s="1"/>
  <c r="M97" i="51"/>
  <c r="M65" i="22"/>
  <c r="L98" i="36"/>
  <c r="N96" i="41"/>
  <c r="N96" i="46"/>
  <c r="I96" i="14"/>
  <c r="C101" i="59" s="1"/>
  <c r="I23" i="14"/>
  <c r="C8" i="59" s="1"/>
  <c r="I37" i="14"/>
  <c r="C28" i="59" s="1"/>
  <c r="O75" i="51"/>
  <c r="I33" i="14"/>
  <c r="C65" i="59" s="1"/>
  <c r="J21" i="57"/>
  <c r="J93" i="57"/>
  <c r="I60" i="14"/>
  <c r="C38" i="59" s="1"/>
  <c r="K21" i="14"/>
  <c r="C12" i="58" s="1"/>
  <c r="K39" i="14"/>
  <c r="C60" i="58" s="1"/>
  <c r="N72" i="41"/>
  <c r="K35" i="14"/>
  <c r="C45" i="58" s="1"/>
  <c r="N14" i="46"/>
  <c r="K14" i="14"/>
  <c r="C70" i="58" s="1"/>
  <c r="K47" i="14"/>
  <c r="C90" i="58" s="1"/>
  <c r="K44" i="14"/>
  <c r="C37" i="58" s="1"/>
  <c r="I44" i="4"/>
  <c r="O44" i="22"/>
  <c r="N44" i="41"/>
  <c r="N44" i="46"/>
  <c r="I36" i="4"/>
  <c r="N36" i="16"/>
  <c r="O36" i="51"/>
  <c r="O36" i="22"/>
  <c r="N36" i="41"/>
  <c r="K36" i="14"/>
  <c r="C36" i="58" s="1"/>
  <c r="N36" i="36"/>
  <c r="O25" i="51"/>
  <c r="O25" i="22"/>
  <c r="N25" i="36"/>
  <c r="N25" i="41"/>
  <c r="K25" i="14"/>
  <c r="C15" i="58" s="1"/>
  <c r="I25" i="4"/>
  <c r="N25" i="16"/>
  <c r="K15" i="14"/>
  <c r="C40" i="58" s="1"/>
  <c r="N15" i="16"/>
  <c r="N15" i="41"/>
  <c r="O15" i="22"/>
  <c r="O15" i="51"/>
  <c r="O11" i="51"/>
  <c r="I11" i="4"/>
  <c r="N7" i="41"/>
  <c r="O61" i="51"/>
  <c r="O37" i="51"/>
  <c r="N37" i="36"/>
  <c r="K37" i="14"/>
  <c r="C23" i="58" s="1"/>
  <c r="O37" i="22"/>
  <c r="K26" i="14"/>
  <c r="C10" i="58" s="1"/>
  <c r="N22" i="46"/>
  <c r="O22" i="22"/>
  <c r="N22" i="41"/>
  <c r="N22" i="16"/>
  <c r="K22" i="14"/>
  <c r="C87" i="58" s="1"/>
  <c r="K19" i="14"/>
  <c r="C85" i="58" s="1"/>
  <c r="N19" i="36"/>
  <c r="O19" i="51"/>
  <c r="O19" i="22"/>
  <c r="N19" i="41"/>
  <c r="N19" i="16"/>
  <c r="K16" i="14"/>
  <c r="C50" i="58" s="1"/>
  <c r="O16" i="51"/>
  <c r="N16" i="46"/>
  <c r="O12" i="51"/>
  <c r="N12" i="41"/>
  <c r="O12" i="22"/>
  <c r="K12" i="14"/>
  <c r="C14" i="58" s="1"/>
  <c r="N12" i="16"/>
  <c r="N83" i="41"/>
  <c r="N83" i="46"/>
  <c r="N79" i="46"/>
  <c r="N79" i="36"/>
  <c r="O79" i="22"/>
  <c r="K79" i="14"/>
  <c r="C30" i="58" s="1"/>
  <c r="N62" i="46"/>
  <c r="N57" i="46"/>
  <c r="N42" i="41"/>
  <c r="O42" i="22"/>
  <c r="N38" i="41"/>
  <c r="K38" i="14"/>
  <c r="C88" i="58" s="1"/>
  <c r="N38" i="36"/>
  <c r="O38" i="22"/>
  <c r="O38" i="51"/>
  <c r="O23" i="22"/>
  <c r="N23" i="46"/>
  <c r="N20" i="41"/>
  <c r="O20" i="22"/>
  <c r="N20" i="36"/>
  <c r="K20" i="14"/>
  <c r="C86" i="58" s="1"/>
  <c r="O20" i="51"/>
  <c r="K17" i="14"/>
  <c r="C49" i="58" s="1"/>
  <c r="N17" i="46"/>
  <c r="N17" i="36"/>
  <c r="N13" i="46"/>
  <c r="N13" i="36"/>
  <c r="N13" i="41"/>
  <c r="K13" i="14"/>
  <c r="C20" i="58" s="1"/>
  <c r="O13" i="22"/>
  <c r="K5" i="14"/>
  <c r="C82" i="58" s="1"/>
  <c r="M101" i="22"/>
  <c r="I101" i="14"/>
  <c r="C75" i="59" s="1"/>
  <c r="N86" i="36"/>
  <c r="N83" i="36"/>
  <c r="N9" i="46"/>
  <c r="N40" i="46"/>
  <c r="N70" i="46"/>
  <c r="K86" i="14"/>
  <c r="C48" i="58" s="1"/>
  <c r="K55" i="14"/>
  <c r="C26" i="58" s="1"/>
  <c r="N56" i="41"/>
  <c r="N87" i="46"/>
  <c r="K8" i="14"/>
  <c r="C84" i="58" s="1"/>
  <c r="O41" i="51"/>
  <c r="O34" i="51"/>
  <c r="O76" i="51"/>
  <c r="N51" i="46"/>
  <c r="N57" i="41"/>
  <c r="N48" i="46"/>
  <c r="O35" i="51"/>
  <c r="K10" i="14"/>
  <c r="C32" i="58" s="1"/>
  <c r="O62" i="51"/>
  <c r="N82" i="46"/>
  <c r="K61" i="14"/>
  <c r="C72" i="58" s="1"/>
  <c r="O39" i="51"/>
  <c r="N81" i="46"/>
  <c r="K53" i="14"/>
  <c r="C73" i="58" s="1"/>
  <c r="N53" i="41"/>
  <c r="O87" i="51"/>
  <c r="K69" i="14"/>
  <c r="C6" i="58" s="1"/>
  <c r="K50" i="14"/>
  <c r="C31" i="58" s="1"/>
  <c r="O27" i="51"/>
  <c r="K32" i="14"/>
  <c r="C25" i="58" s="1"/>
  <c r="N12" i="36"/>
  <c r="N25" i="46"/>
  <c r="N17" i="41"/>
  <c r="O16" i="22"/>
  <c r="N16" i="16"/>
  <c r="N37" i="41"/>
  <c r="O80" i="51"/>
  <c r="N14" i="41"/>
  <c r="L101" i="41"/>
  <c r="M101" i="51"/>
  <c r="N81" i="36"/>
  <c r="N66" i="46"/>
  <c r="N47" i="41"/>
  <c r="N85" i="41"/>
  <c r="K11" i="14"/>
  <c r="C34" i="58" s="1"/>
  <c r="N39" i="46"/>
  <c r="N14" i="36"/>
  <c r="N22" i="36"/>
  <c r="O13" i="51"/>
  <c r="N12" i="46"/>
  <c r="N19" i="46"/>
  <c r="N44" i="36"/>
  <c r="O44" i="51"/>
  <c r="O17" i="22"/>
  <c r="N37" i="46"/>
  <c r="N38" i="46"/>
  <c r="N93" i="46"/>
  <c r="N93" i="41"/>
  <c r="K100" i="14"/>
  <c r="C27" i="58" s="1"/>
  <c r="O17" i="51"/>
  <c r="K96" i="14"/>
  <c r="C101" i="58" s="1"/>
  <c r="O100" i="51"/>
  <c r="O93" i="22"/>
  <c r="N92" i="41"/>
  <c r="O92" i="22"/>
  <c r="I90" i="4"/>
  <c r="N90" i="16"/>
  <c r="O95" i="51"/>
  <c r="I65" i="4"/>
  <c r="N65" i="41"/>
  <c r="O65" i="22"/>
  <c r="K65" i="14"/>
  <c r="C19" i="58" s="1"/>
  <c r="M67" i="51"/>
  <c r="O86" i="51"/>
  <c r="O82" i="51"/>
  <c r="K33" i="14"/>
  <c r="C59" i="58" s="1"/>
  <c r="K73" i="14"/>
  <c r="C93" i="58" s="1"/>
  <c r="K57" i="14"/>
  <c r="C91" i="58" s="1"/>
  <c r="O18" i="51"/>
  <c r="O24" i="51"/>
  <c r="N24" i="41"/>
  <c r="K43" i="14"/>
  <c r="C29" i="58" s="1"/>
  <c r="K42" i="14"/>
  <c r="C8" i="58" s="1"/>
  <c r="N80" i="46"/>
  <c r="N80" i="41"/>
  <c r="N80" i="16"/>
  <c r="O28" i="22"/>
  <c r="K90" i="14"/>
  <c r="C66" i="58" s="1"/>
  <c r="N90" i="36"/>
  <c r="O96" i="51"/>
  <c r="K98" i="14"/>
  <c r="C7" i="58" s="1"/>
  <c r="O90" i="22"/>
  <c r="K94" i="14"/>
  <c r="C99" i="58" s="1"/>
  <c r="N94" i="41"/>
  <c r="N92" i="46"/>
  <c r="L93" i="36"/>
  <c r="L100" i="16"/>
  <c r="O94" i="22"/>
  <c r="N93" i="36"/>
  <c r="G96" i="4"/>
  <c r="O54" i="51"/>
  <c r="N65" i="46"/>
  <c r="I95" i="14"/>
  <c r="C100" i="59" s="1"/>
  <c r="L95" i="41"/>
  <c r="M92" i="22"/>
  <c r="L92" i="41"/>
  <c r="L54" i="41"/>
  <c r="L54" i="16"/>
  <c r="M54" i="22"/>
  <c r="L54" i="46"/>
  <c r="C94" i="57"/>
  <c r="C95" i="57"/>
  <c r="L98" i="16"/>
  <c r="C88" i="57"/>
  <c r="L91" i="36"/>
  <c r="G95" i="57"/>
  <c r="G94" i="57"/>
  <c r="O78" i="51"/>
  <c r="O67" i="51"/>
  <c r="K56" i="14"/>
  <c r="C11" i="58" s="1"/>
  <c r="O48" i="51"/>
  <c r="K72" i="14"/>
  <c r="C24" i="58" s="1"/>
  <c r="N24" i="16"/>
  <c r="K18" i="14"/>
  <c r="C65" i="58" s="1"/>
  <c r="N24" i="46"/>
  <c r="O43" i="22"/>
  <c r="N43" i="36"/>
  <c r="N90" i="41"/>
  <c r="M96" i="51"/>
  <c r="L96" i="36"/>
  <c r="O98" i="51"/>
  <c r="N98" i="41"/>
  <c r="I100" i="14"/>
  <c r="C11" i="59" s="1"/>
  <c r="N100" i="41"/>
  <c r="L100" i="46"/>
  <c r="M93" i="22"/>
  <c r="L99" i="16"/>
  <c r="K92" i="14"/>
  <c r="C98" i="58" s="1"/>
  <c r="M93" i="51"/>
  <c r="N94" i="46"/>
  <c r="O95" i="22"/>
  <c r="I92" i="14"/>
  <c r="C98" i="59" s="1"/>
  <c r="G93" i="4"/>
  <c r="B96" i="57"/>
  <c r="I93" i="14"/>
  <c r="C63" i="59" s="1"/>
  <c r="I93" i="4"/>
  <c r="L54" i="36"/>
  <c r="N54" i="46"/>
  <c r="N54" i="36"/>
  <c r="O54" i="22"/>
  <c r="N97" i="41"/>
  <c r="N97" i="46"/>
  <c r="O65" i="51"/>
  <c r="M69" i="51"/>
  <c r="I56" i="14"/>
  <c r="C13" i="59" s="1"/>
  <c r="I52" i="14"/>
  <c r="C62" i="59" s="1"/>
  <c r="I49" i="14"/>
  <c r="C18" i="59" s="1"/>
  <c r="M42" i="51"/>
  <c r="M34" i="51"/>
  <c r="M21" i="51"/>
  <c r="O97" i="22"/>
  <c r="K97" i="14"/>
  <c r="C55" i="58" s="1"/>
  <c r="N93" i="16"/>
  <c r="M27" i="51"/>
  <c r="O85" i="57"/>
  <c r="O57" i="51"/>
  <c r="O73" i="51"/>
  <c r="K4" i="14"/>
  <c r="C44" i="58" s="1"/>
  <c r="O4" i="51"/>
  <c r="O71" i="51"/>
  <c r="K71" i="14"/>
  <c r="C92" i="58" s="1"/>
  <c r="N4" i="46"/>
  <c r="O72" i="51"/>
  <c r="N4" i="41"/>
  <c r="O43" i="57"/>
  <c r="M49" i="51"/>
  <c r="O33" i="51"/>
  <c r="I21" i="14"/>
  <c r="C12" i="59" s="1"/>
  <c r="I66" i="57"/>
  <c r="I69" i="14"/>
  <c r="C10" i="59" s="1"/>
  <c r="I54" i="57"/>
  <c r="I42" i="14"/>
  <c r="C6" i="59" s="1"/>
  <c r="O42" i="51"/>
  <c r="K67" i="14"/>
  <c r="C4" i="58" s="1"/>
  <c r="I65" i="14"/>
  <c r="C22" i="59" s="1"/>
  <c r="M65" i="51"/>
  <c r="I34" i="14"/>
  <c r="C66" i="59" s="1"/>
  <c r="I32" i="57"/>
  <c r="I40" i="57"/>
  <c r="K82" i="14"/>
  <c r="C16" i="58" s="1"/>
  <c r="M56" i="51"/>
  <c r="K48" i="14"/>
  <c r="C22" i="58" s="1"/>
  <c r="K23" i="14"/>
  <c r="C9" i="58" s="1"/>
  <c r="A4" i="59" l="1"/>
  <c r="O17" i="57"/>
  <c r="O86" i="57"/>
  <c r="O24" i="57"/>
  <c r="O42" i="57"/>
  <c r="P32" i="57"/>
  <c r="P82" i="57"/>
  <c r="R82" i="57" s="1"/>
  <c r="W82" i="57" s="1"/>
  <c r="O84" i="57"/>
  <c r="O16" i="57"/>
  <c r="O11" i="57"/>
  <c r="O20" i="57"/>
  <c r="O72" i="57"/>
  <c r="O19" i="57"/>
  <c r="P36" i="57"/>
  <c r="R36" i="57" s="1"/>
  <c r="W36" i="57" s="1"/>
  <c r="O3" i="57"/>
  <c r="O45" i="57"/>
  <c r="O64" i="57"/>
  <c r="P5" i="57"/>
  <c r="R5" i="57" s="1"/>
  <c r="W5" i="57" s="1"/>
  <c r="O26" i="57"/>
  <c r="O49" i="57"/>
  <c r="A81" i="58"/>
  <c r="A83" i="59"/>
  <c r="A50" i="59"/>
  <c r="A83" i="58"/>
  <c r="A32" i="58"/>
  <c r="A70" i="58"/>
  <c r="A49" i="58"/>
  <c r="A12" i="58"/>
  <c r="A15" i="58"/>
  <c r="A39" i="58"/>
  <c r="A59" i="58"/>
  <c r="A23" i="58"/>
  <c r="A68" i="58"/>
  <c r="A22" i="58"/>
  <c r="A57" i="58"/>
  <c r="A11" i="58"/>
  <c r="A72" i="58"/>
  <c r="A19" i="58"/>
  <c r="A6" i="58"/>
  <c r="A93" i="58"/>
  <c r="A35" i="58"/>
  <c r="A95" i="58"/>
  <c r="A79" i="58"/>
  <c r="A96" i="58"/>
  <c r="A98" i="58"/>
  <c r="A7" i="58"/>
  <c r="A75" i="58"/>
  <c r="A47" i="58"/>
  <c r="A34" i="58"/>
  <c r="A40" i="58"/>
  <c r="A65" i="58"/>
  <c r="A87" i="58"/>
  <c r="A10" i="58"/>
  <c r="A78" i="58"/>
  <c r="A67" i="58"/>
  <c r="A88" i="58"/>
  <c r="A8" i="58"/>
  <c r="A76" i="58"/>
  <c r="A17" i="58"/>
  <c r="A73" i="58"/>
  <c r="A91" i="58"/>
  <c r="A74" i="58"/>
  <c r="A42" i="58"/>
  <c r="A58" i="58"/>
  <c r="A80" i="58"/>
  <c r="A21" i="58"/>
  <c r="A16" i="58"/>
  <c r="A48" i="58"/>
  <c r="A99" i="58"/>
  <c r="A100" i="58"/>
  <c r="A56" i="58"/>
  <c r="A102" i="58"/>
  <c r="A82" i="58"/>
  <c r="A84" i="58"/>
  <c r="A14" i="58"/>
  <c r="A86" i="58"/>
  <c r="A9" i="58"/>
  <c r="A53" i="58"/>
  <c r="A51" i="58"/>
  <c r="A45" i="58"/>
  <c r="A60" i="58"/>
  <c r="A29" i="58"/>
  <c r="A89" i="58"/>
  <c r="A31" i="58"/>
  <c r="A77" i="58"/>
  <c r="A33" i="58"/>
  <c r="A63" i="58"/>
  <c r="A4" i="58"/>
  <c r="A92" i="58"/>
  <c r="A46" i="58"/>
  <c r="A30" i="58"/>
  <c r="A69" i="58"/>
  <c r="A5" i="58"/>
  <c r="A66" i="58"/>
  <c r="A101" i="58"/>
  <c r="A71" i="58"/>
  <c r="A28" i="58"/>
  <c r="A20" i="58"/>
  <c r="A50" i="58"/>
  <c r="A85" i="58"/>
  <c r="A64" i="58"/>
  <c r="A61" i="58"/>
  <c r="A25" i="58"/>
  <c r="A36" i="58"/>
  <c r="A41" i="58"/>
  <c r="A37" i="58"/>
  <c r="A90" i="58"/>
  <c r="A54" i="58"/>
  <c r="A26" i="58"/>
  <c r="A43" i="58"/>
  <c r="A13" i="58"/>
  <c r="A62" i="58"/>
  <c r="A24" i="58"/>
  <c r="A18" i="58"/>
  <c r="A94" i="58"/>
  <c r="A38" i="58"/>
  <c r="A52" i="58"/>
  <c r="A97" i="58"/>
  <c r="A55" i="58"/>
  <c r="A27" i="58"/>
  <c r="A44" i="58"/>
  <c r="O60" i="57"/>
  <c r="P52" i="57"/>
  <c r="R52" i="57" s="1"/>
  <c r="W52" i="57" s="1"/>
  <c r="O52" i="57"/>
  <c r="O57" i="57"/>
  <c r="P62" i="57"/>
  <c r="R62" i="57" s="1"/>
  <c r="W62" i="57" s="1"/>
  <c r="P16" i="57"/>
  <c r="R16" i="57" s="1"/>
  <c r="W16" i="57" s="1"/>
  <c r="O69" i="57"/>
  <c r="P74" i="57"/>
  <c r="R74" i="57" s="1"/>
  <c r="W74" i="57" s="1"/>
  <c r="O98" i="57"/>
  <c r="O9" i="57"/>
  <c r="P13" i="57"/>
  <c r="R13" i="57" s="1"/>
  <c r="W13" i="57" s="1"/>
  <c r="O62" i="57"/>
  <c r="O38" i="57"/>
  <c r="O55" i="57"/>
  <c r="P80" i="57"/>
  <c r="R80" i="57" s="1"/>
  <c r="W80" i="57" s="1"/>
  <c r="P23" i="57"/>
  <c r="R23" i="57" s="1"/>
  <c r="W23" i="57" s="1"/>
  <c r="P78" i="57"/>
  <c r="R78" i="57" s="1"/>
  <c r="W78" i="57" s="1"/>
  <c r="P47" i="57"/>
  <c r="R47" i="57" s="1"/>
  <c r="W47" i="57" s="1"/>
  <c r="O80" i="57"/>
  <c r="P89" i="57"/>
  <c r="R89" i="57" s="1"/>
  <c r="W89" i="57" s="1"/>
  <c r="O36" i="57"/>
  <c r="O58" i="57"/>
  <c r="O22" i="57"/>
  <c r="P71" i="57"/>
  <c r="R71" i="57" s="1"/>
  <c r="W71" i="57" s="1"/>
  <c r="O44" i="57"/>
  <c r="O63" i="57"/>
  <c r="P68" i="57"/>
  <c r="R68" i="57" s="1"/>
  <c r="W68" i="57" s="1"/>
  <c r="O10" i="57"/>
  <c r="O47" i="57"/>
  <c r="O15" i="57"/>
  <c r="O75" i="57"/>
  <c r="O54" i="57"/>
  <c r="P26" i="57"/>
  <c r="R26" i="57" s="1"/>
  <c r="W26" i="57" s="1"/>
  <c r="P83" i="57"/>
  <c r="R83" i="57" s="1"/>
  <c r="W83" i="57" s="1"/>
  <c r="O48" i="57"/>
  <c r="P94" i="57"/>
  <c r="R94" i="57" s="1"/>
  <c r="W94" i="57" s="1"/>
  <c r="P86" i="57"/>
  <c r="R86" i="57" s="1"/>
  <c r="W86" i="57" s="1"/>
  <c r="P50" i="57"/>
  <c r="R50" i="57" s="1"/>
  <c r="W50" i="57" s="1"/>
  <c r="O74" i="57"/>
  <c r="P91" i="57"/>
  <c r="R91" i="57" s="1"/>
  <c r="W91" i="57" s="1"/>
  <c r="P87" i="57"/>
  <c r="R87" i="57" s="1"/>
  <c r="W87" i="57" s="1"/>
  <c r="O91" i="57"/>
  <c r="O87" i="57"/>
  <c r="O33" i="57"/>
  <c r="P59" i="57"/>
  <c r="R59" i="57" s="1"/>
  <c r="W59" i="57" s="1"/>
  <c r="O2" i="57"/>
  <c r="P70" i="57"/>
  <c r="R70" i="57" s="1"/>
  <c r="W70" i="57" s="1"/>
  <c r="P67" i="57"/>
  <c r="R67" i="57" s="1"/>
  <c r="W67" i="57" s="1"/>
  <c r="O79" i="57"/>
  <c r="O13" i="57"/>
  <c r="O51" i="57"/>
  <c r="O70" i="57"/>
  <c r="O6" i="57"/>
  <c r="O88" i="57"/>
  <c r="P19" i="57"/>
  <c r="R19" i="57" s="1"/>
  <c r="W19" i="57" s="1"/>
  <c r="P30" i="57"/>
  <c r="R30" i="57" s="1"/>
  <c r="W30" i="57" s="1"/>
  <c r="O41" i="57"/>
  <c r="O82" i="57"/>
  <c r="P40" i="57"/>
  <c r="R40" i="57" s="1"/>
  <c r="W40" i="57" s="1"/>
  <c r="O5" i="57"/>
  <c r="P66" i="57"/>
  <c r="R66" i="57" s="1"/>
  <c r="W66" i="57" s="1"/>
  <c r="O81" i="57"/>
  <c r="O68" i="57"/>
  <c r="O95" i="57"/>
  <c r="P11" i="57"/>
  <c r="R11" i="57" s="1"/>
  <c r="W11" i="57" s="1"/>
  <c r="P64" i="57"/>
  <c r="R64" i="57" s="1"/>
  <c r="W64" i="57" s="1"/>
  <c r="P88" i="57"/>
  <c r="R88" i="57" s="1"/>
  <c r="W88" i="57" s="1"/>
  <c r="P45" i="57"/>
  <c r="R45" i="57" s="1"/>
  <c r="W45" i="57" s="1"/>
  <c r="P24" i="57"/>
  <c r="R24" i="57" s="1"/>
  <c r="W24" i="57" s="1"/>
  <c r="P3" i="57"/>
  <c r="R3" i="57" s="1"/>
  <c r="W3" i="57" s="1"/>
  <c r="P20" i="57"/>
  <c r="R20" i="57" s="1"/>
  <c r="W20" i="57" s="1"/>
  <c r="O96" i="57"/>
  <c r="P96" i="57"/>
  <c r="R96" i="57" s="1"/>
  <c r="W96" i="57" s="1"/>
  <c r="P92" i="57"/>
  <c r="R92" i="57" s="1"/>
  <c r="W92" i="57" s="1"/>
  <c r="P65" i="57"/>
  <c r="R65" i="57" s="1"/>
  <c r="W65" i="57" s="1"/>
  <c r="P8" i="57"/>
  <c r="R8" i="57" s="1"/>
  <c r="W8" i="57" s="1"/>
  <c r="O46" i="57"/>
  <c r="P46" i="57"/>
  <c r="R46" i="57" s="1"/>
  <c r="W46" i="57" s="1"/>
  <c r="O39" i="57"/>
  <c r="P39" i="57"/>
  <c r="R39" i="57" s="1"/>
  <c r="W39" i="57" s="1"/>
  <c r="P61" i="57"/>
  <c r="R61" i="57" s="1"/>
  <c r="W61" i="57" s="1"/>
  <c r="P54" i="57"/>
  <c r="R54" i="57" s="1"/>
  <c r="W54" i="57" s="1"/>
  <c r="P76" i="57"/>
  <c r="R76" i="57" s="1"/>
  <c r="W76" i="57" s="1"/>
  <c r="P95" i="57"/>
  <c r="R95" i="57" s="1"/>
  <c r="W95" i="57" s="1"/>
  <c r="P38" i="57"/>
  <c r="R38" i="57" s="1"/>
  <c r="W38" i="57" s="1"/>
  <c r="P60" i="57"/>
  <c r="R60" i="57" s="1"/>
  <c r="W60" i="57" s="1"/>
  <c r="O7" i="57"/>
  <c r="O76" i="57"/>
  <c r="O92" i="57"/>
  <c r="P53" i="57"/>
  <c r="R53" i="57" s="1"/>
  <c r="W53" i="57" s="1"/>
  <c r="O4" i="57"/>
  <c r="P4" i="57"/>
  <c r="R4" i="57" s="1"/>
  <c r="W4" i="57" s="1"/>
  <c r="P21" i="57"/>
  <c r="R21" i="57" s="1"/>
  <c r="W21" i="57" s="1"/>
  <c r="O35" i="57"/>
  <c r="P35" i="57"/>
  <c r="R35" i="57" s="1"/>
  <c r="W35" i="57" s="1"/>
  <c r="P69" i="57"/>
  <c r="R69" i="57" s="1"/>
  <c r="W69" i="57" s="1"/>
  <c r="P12" i="57"/>
  <c r="R12" i="57" s="1"/>
  <c r="W12" i="57" s="1"/>
  <c r="O25" i="57"/>
  <c r="P25" i="57"/>
  <c r="R25" i="57" s="1"/>
  <c r="W25" i="57" s="1"/>
  <c r="P97" i="57"/>
  <c r="R97" i="57" s="1"/>
  <c r="W97" i="57" s="1"/>
  <c r="P37" i="57"/>
  <c r="R37" i="57" s="1"/>
  <c r="W37" i="57" s="1"/>
  <c r="P7" i="57"/>
  <c r="R7" i="57" s="1"/>
  <c r="W7" i="57" s="1"/>
  <c r="O90" i="57"/>
  <c r="O97" i="57"/>
  <c r="P18" i="57"/>
  <c r="R18" i="57" s="1"/>
  <c r="W18" i="57" s="1"/>
  <c r="O31" i="57"/>
  <c r="P31" i="57"/>
  <c r="R31" i="57" s="1"/>
  <c r="W31" i="57" s="1"/>
  <c r="P93" i="57"/>
  <c r="R93" i="57" s="1"/>
  <c r="W93" i="57" s="1"/>
  <c r="P57" i="57"/>
  <c r="R57" i="57" s="1"/>
  <c r="W57" i="57" s="1"/>
  <c r="P77" i="57"/>
  <c r="R77" i="57" s="1"/>
  <c r="W77" i="57" s="1"/>
  <c r="P73" i="57"/>
  <c r="R73" i="57" s="1"/>
  <c r="W73" i="57" s="1"/>
  <c r="P14" i="57"/>
  <c r="R14" i="57" s="1"/>
  <c r="W14" i="57" s="1"/>
  <c r="P49" i="57"/>
  <c r="R49" i="57" s="1"/>
  <c r="W49" i="57" s="1"/>
  <c r="P72" i="57"/>
  <c r="R72" i="57" s="1"/>
  <c r="W72" i="57" s="1"/>
  <c r="P34" i="57"/>
  <c r="R34" i="57" s="1"/>
  <c r="W34" i="57" s="1"/>
  <c r="P55" i="57"/>
  <c r="R55" i="57" s="1"/>
  <c r="W55" i="57" s="1"/>
  <c r="P84" i="57"/>
  <c r="R84" i="57" s="1"/>
  <c r="W84" i="57" s="1"/>
  <c r="P42" i="57"/>
  <c r="R42" i="57" s="1"/>
  <c r="W42" i="57" s="1"/>
  <c r="P17" i="57"/>
  <c r="R17" i="57" s="1"/>
  <c r="W17" i="57" s="1"/>
  <c r="O14" i="57"/>
  <c r="O34" i="57"/>
  <c r="O37" i="57"/>
  <c r="O61" i="57"/>
  <c r="O8" i="57"/>
  <c r="O65" i="57"/>
  <c r="O53" i="57"/>
  <c r="O93" i="57"/>
  <c r="O77" i="57"/>
  <c r="O89" i="57"/>
  <c r="O21" i="57"/>
  <c r="O94" i="57"/>
  <c r="A96" i="59"/>
  <c r="A65" i="59"/>
  <c r="A66" i="59"/>
  <c r="A53" i="59"/>
  <c r="A58" i="59"/>
  <c r="A71" i="59"/>
  <c r="A51" i="59"/>
  <c r="A6" i="59"/>
  <c r="A12" i="59"/>
  <c r="A19" i="59"/>
  <c r="A23" i="59"/>
  <c r="A70" i="59"/>
  <c r="A74" i="59"/>
  <c r="A29" i="59"/>
  <c r="A91" i="59"/>
  <c r="A67" i="59"/>
  <c r="A13" i="59"/>
  <c r="A38" i="59"/>
  <c r="A89" i="59"/>
  <c r="A18" i="59"/>
  <c r="A64" i="59"/>
  <c r="A81" i="59"/>
  <c r="A41" i="59"/>
  <c r="A95" i="59"/>
  <c r="A42" i="59"/>
  <c r="A62" i="59"/>
  <c r="A44" i="59"/>
  <c r="A68" i="59"/>
  <c r="A87" i="59"/>
  <c r="A49" i="59"/>
  <c r="A93" i="59"/>
  <c r="A14" i="59"/>
  <c r="A80" i="59"/>
  <c r="A10" i="59"/>
  <c r="A76" i="59"/>
  <c r="A94" i="59"/>
  <c r="A84" i="59"/>
  <c r="A79" i="59"/>
  <c r="A47" i="59"/>
  <c r="A8" i="59"/>
  <c r="A22" i="59"/>
  <c r="A100" i="59"/>
  <c r="A69" i="59"/>
  <c r="A52" i="59"/>
  <c r="A30" i="59"/>
  <c r="A25" i="59"/>
  <c r="A40" i="59"/>
  <c r="A35" i="59"/>
  <c r="A39" i="59"/>
  <c r="A26" i="59"/>
  <c r="A46" i="59"/>
  <c r="A17" i="59"/>
  <c r="A28" i="59"/>
  <c r="A88" i="59"/>
  <c r="A5" i="59"/>
  <c r="A78" i="59"/>
  <c r="A73" i="59"/>
  <c r="A85" i="59"/>
  <c r="A32" i="59"/>
  <c r="A75" i="59"/>
  <c r="A60" i="59"/>
  <c r="A101" i="59"/>
  <c r="A55" i="59"/>
  <c r="A57" i="59"/>
  <c r="A20" i="59"/>
  <c r="A7" i="59"/>
  <c r="A34" i="59"/>
  <c r="A27" i="59"/>
  <c r="A54" i="59"/>
  <c r="A59" i="59"/>
  <c r="A97" i="59"/>
  <c r="A15" i="59"/>
  <c r="A16" i="59"/>
  <c r="A33" i="59"/>
  <c r="A82" i="59"/>
  <c r="A9" i="59"/>
  <c r="A37" i="59"/>
  <c r="A99" i="59"/>
  <c r="A61" i="59"/>
  <c r="A21" i="59"/>
  <c r="A92" i="59"/>
  <c r="A48" i="59"/>
  <c r="A90" i="59"/>
  <c r="A45" i="59"/>
  <c r="A72" i="59"/>
  <c r="A86" i="59"/>
  <c r="A77" i="59"/>
  <c r="A36" i="59"/>
  <c r="A98" i="59"/>
  <c r="A11" i="59"/>
  <c r="A24" i="59"/>
  <c r="A31" i="59"/>
  <c r="A63" i="59"/>
  <c r="A43" i="59"/>
  <c r="A56" i="59"/>
  <c r="O66" i="57"/>
  <c r="O32" i="57"/>
  <c r="R32" i="57"/>
  <c r="W32" i="57" s="1"/>
  <c r="O40" i="57"/>
</calcChain>
</file>

<file path=xl/sharedStrings.xml><?xml version="1.0" encoding="utf-8"?>
<sst xmlns="http://schemas.openxmlformats.org/spreadsheetml/2006/main" count="1343" uniqueCount="154">
  <si>
    <t>Zaterdag</t>
  </si>
  <si>
    <t>Zondag</t>
  </si>
  <si>
    <t>Bangels Johan</t>
  </si>
  <si>
    <t>Boyen Alain</t>
  </si>
  <si>
    <t>Denhaen Filip</t>
  </si>
  <si>
    <t>Dunon Francis</t>
  </si>
  <si>
    <t>Dupuis Marc</t>
  </si>
  <si>
    <t>Guilliams André</t>
  </si>
  <si>
    <t>Ingels Alfons</t>
  </si>
  <si>
    <t>Linnekens Johny</t>
  </si>
  <si>
    <t>Loyaerts Patrick</t>
  </si>
  <si>
    <t>Maleux Daniel</t>
  </si>
  <si>
    <t>Renson Alfred</t>
  </si>
  <si>
    <t>Roosen Luc</t>
  </si>
  <si>
    <t>Schevenels Tony</t>
  </si>
  <si>
    <t>Serron Guy</t>
  </si>
  <si>
    <t>Smets Charles</t>
  </si>
  <si>
    <t>Steenwinckels Jean</t>
  </si>
  <si>
    <t>Stijnen Eric</t>
  </si>
  <si>
    <t>Thirion Marc</t>
  </si>
  <si>
    <t>Tilkens Romain</t>
  </si>
  <si>
    <t>Wauters David</t>
  </si>
  <si>
    <t>Baron Jan</t>
  </si>
  <si>
    <t>Mathieu Jos</t>
  </si>
  <si>
    <t>Ledoux Filip</t>
  </si>
  <si>
    <t>Dewaelheyns Peter</t>
  </si>
  <si>
    <t>Tuts Frans</t>
  </si>
  <si>
    <t>Kilometers &amp; Punten</t>
  </si>
  <si>
    <t>TOTAAL KM</t>
  </si>
  <si>
    <t>SEIZOEN KM</t>
  </si>
  <si>
    <t>SEIZOEN PT</t>
  </si>
  <si>
    <t xml:space="preserve">TOTAAL KM </t>
  </si>
  <si>
    <t xml:space="preserve">SEIZOEN KM </t>
  </si>
  <si>
    <t>TOTAAL</t>
  </si>
  <si>
    <t>februari</t>
  </si>
  <si>
    <t>maart</t>
  </si>
  <si>
    <t>april</t>
  </si>
  <si>
    <t>mei</t>
  </si>
  <si>
    <t>juni</t>
  </si>
  <si>
    <t>juli</t>
  </si>
  <si>
    <t>september</t>
  </si>
  <si>
    <t>augustus</t>
  </si>
  <si>
    <t>oktober</t>
  </si>
  <si>
    <t>Tuts José</t>
  </si>
  <si>
    <t>Branckaute Guy</t>
  </si>
  <si>
    <t>Bries Bart</t>
  </si>
  <si>
    <t>Schiemsky Daniel</t>
  </si>
  <si>
    <t>Scalais Patrick</t>
  </si>
  <si>
    <t>Brien Jean Louis</t>
  </si>
  <si>
    <t>Masi Pascal</t>
  </si>
  <si>
    <t>Janssens Patrick</t>
  </si>
  <si>
    <t>Nys Luc</t>
  </si>
  <si>
    <t>Cans Patrick</t>
  </si>
  <si>
    <t>Loyaerts Vital</t>
  </si>
  <si>
    <t>Simons Andy</t>
  </si>
  <si>
    <t>Simons Marc</t>
  </si>
  <si>
    <t>Bollen Roger</t>
  </si>
  <si>
    <t>Muls Johan</t>
  </si>
  <si>
    <t>Thijs Koen</t>
  </si>
  <si>
    <t>Boyen Patrick</t>
  </si>
  <si>
    <t>Bollings Emile</t>
  </si>
  <si>
    <t>Reynaerts Gust</t>
  </si>
  <si>
    <t>Ulens Rita</t>
  </si>
  <si>
    <t>Bertrand Alex</t>
  </si>
  <si>
    <t>Lenaerts Annick</t>
  </si>
  <si>
    <t>Tuts Alain</t>
  </si>
  <si>
    <t>Conard Guy</t>
  </si>
  <si>
    <t>Dewilde Alain</t>
  </si>
  <si>
    <t>Dulier Maurice</t>
  </si>
  <si>
    <t>Mombaers Guido</t>
  </si>
  <si>
    <t>Raickman Guy</t>
  </si>
  <si>
    <t>Degreef Josy</t>
  </si>
  <si>
    <t>Hombroek Cyriel</t>
  </si>
  <si>
    <t>Reynaerts Stijn</t>
  </si>
  <si>
    <t>Vandermeulen Irma</t>
  </si>
  <si>
    <t>Vranken Sylvain</t>
  </si>
  <si>
    <t>Tilkens Alain</t>
  </si>
  <si>
    <t>Ivens Desire</t>
  </si>
  <si>
    <t>Logist Didier</t>
  </si>
  <si>
    <t>Hackelbracht Kevin</t>
  </si>
  <si>
    <t>Klingeleers Bart</t>
  </si>
  <si>
    <t>Somers Marc</t>
  </si>
  <si>
    <t>De Mey Sven</t>
  </si>
  <si>
    <t>Van Den Broeck Joost</t>
  </si>
  <si>
    <t>Antioco Gregory</t>
  </si>
  <si>
    <t>Mievis Walter</t>
  </si>
  <si>
    <t>Schevenels Carla</t>
  </si>
  <si>
    <t>TP bewegwijzering</t>
  </si>
  <si>
    <t>TP vrijdag</t>
  </si>
  <si>
    <t>TP zaterdag</t>
  </si>
  <si>
    <t>Hombroukx Paul</t>
  </si>
  <si>
    <t>puntengeld</t>
  </si>
  <si>
    <t>activiteiten</t>
  </si>
  <si>
    <t>Totaal Kledinggeld</t>
  </si>
  <si>
    <t>Hallet Yvan</t>
  </si>
  <si>
    <t>Cornelis Marc</t>
  </si>
  <si>
    <t>Hendrickx Kevin</t>
  </si>
  <si>
    <t>Van Ceulebroeck Ayrton</t>
  </si>
  <si>
    <t>Van Ceulebroeck Luc</t>
  </si>
  <si>
    <t>Vanlaer Rene</t>
  </si>
  <si>
    <t>Veirman Marc</t>
  </si>
  <si>
    <t>Dewaelheyns Philippe</t>
  </si>
  <si>
    <t>Van Roosendael Eddy</t>
  </si>
  <si>
    <t>Simons Joseph</t>
  </si>
  <si>
    <t>Herckens Brent</t>
  </si>
  <si>
    <t>Moriën Filip</t>
  </si>
  <si>
    <t>kledinggeld laureaten</t>
  </si>
  <si>
    <t>Tembuyser Hugo</t>
  </si>
  <si>
    <t>Kempeneers Hans</t>
  </si>
  <si>
    <t>Hodin Daniel</t>
  </si>
  <si>
    <t>Claessens Guido</t>
  </si>
  <si>
    <t>Vanhelmont Peter</t>
  </si>
  <si>
    <t>Tembuyser Lien</t>
  </si>
  <si>
    <t xml:space="preserve">recht op het kledinggeld en andere voordelen </t>
  </si>
  <si>
    <t>Haspengouw Sportief</t>
  </si>
  <si>
    <t>TOTAAL PT (4)</t>
  </si>
  <si>
    <t>Electeur Bruno</t>
  </si>
  <si>
    <t>Vanbekbergen Frans</t>
  </si>
  <si>
    <t>Maandag</t>
  </si>
  <si>
    <t>Donderdag</t>
  </si>
  <si>
    <t>Matthijs Nico</t>
  </si>
  <si>
    <t>Vanputte Frank</t>
  </si>
  <si>
    <t>Roosen Bart</t>
  </si>
  <si>
    <t>TOTAAL PT(9)</t>
  </si>
  <si>
    <t>TP voorbereiding</t>
  </si>
  <si>
    <t>Saldo</t>
  </si>
  <si>
    <t>Ulens Benny</t>
  </si>
  <si>
    <t xml:space="preserve">leden : </t>
  </si>
  <si>
    <t>nieuwe leden :</t>
  </si>
  <si>
    <t>2 laatste jaren minimum 15 punten</t>
  </si>
  <si>
    <t>1e jaar minimum 10 punten</t>
  </si>
  <si>
    <t>3 laatste jaren minimum 20 punten</t>
  </si>
  <si>
    <t>Beginsaldo 2018</t>
  </si>
  <si>
    <t>Seizoen 2018 - Kilometers</t>
  </si>
  <si>
    <t>Seizoen 2018 - Punten</t>
  </si>
  <si>
    <t>Opname 2018</t>
  </si>
  <si>
    <t>Februari 2018</t>
  </si>
  <si>
    <t>Maart 2018</t>
  </si>
  <si>
    <t>Mei 2018</t>
  </si>
  <si>
    <t>Juni 2018</t>
  </si>
  <si>
    <t>Juli 2018</t>
  </si>
  <si>
    <t>Augustus 2018</t>
  </si>
  <si>
    <t>September 2018</t>
  </si>
  <si>
    <t>Oktober 2018</t>
  </si>
  <si>
    <t>TOTAAL PT (9)</t>
  </si>
  <si>
    <t>TOTAAL PT (10)</t>
  </si>
  <si>
    <t>TOTAAL PT(10)</t>
  </si>
  <si>
    <t>Woensdag</t>
  </si>
  <si>
    <t>TOTAAL PT(4)</t>
  </si>
  <si>
    <t>Fets Andre</t>
  </si>
  <si>
    <t>Gillard Nick</t>
  </si>
  <si>
    <t>Gerard Laetitia</t>
  </si>
  <si>
    <t>Muls  Roy</t>
  </si>
  <si>
    <t>April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</si>
</sst>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&quot;€&quot;\ * #,##0.00_ ;_ &quot;€&quot;\ * \-#,##0.00_ ;_ &quot;€&quot;\ * &quot;-&quot;??_ ;_ @_ "/>
    <numFmt numFmtId="164" formatCode="#,##0.00\ &quot;€&quot;;\-#,##0.00\ &quot;€&quot;"/>
    <numFmt numFmtId="165" formatCode="_-* #,##0.00\ &quot;€&quot;_-;\-* #,##0.00\ &quot;€&quot;_-;_-* &quot;-&quot;??\ &quot;€&quot;_-;_-@_-"/>
    <numFmt numFmtId="166" formatCode="&quot;€&quot;\ #,##0.00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sz val="7"/>
      <color indexed="8"/>
      <name val="Tahoma"/>
      <family val="2"/>
    </font>
    <font>
      <b/>
      <sz val="14"/>
      <name val="Tahoma"/>
      <family val="2"/>
    </font>
    <font>
      <sz val="10"/>
      <color theme="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26"/>
      <name val="Arial"/>
      <family val="2"/>
    </font>
    <font>
      <sz val="14"/>
      <name val="Tahoma"/>
      <family val="2"/>
    </font>
    <font>
      <sz val="14"/>
      <color indexed="8"/>
      <name val="Arial"/>
      <family val="2"/>
    </font>
    <font>
      <sz val="10"/>
      <color rgb="FF222222"/>
      <name val="Arial"/>
    </font>
    <font>
      <b/>
      <sz val="14"/>
      <name val="Tahoma"/>
      <family val="2"/>
    </font>
    <font>
      <sz val="10"/>
      <name val="Arial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10"/>
      <color theme="1"/>
      <name val="Arial"/>
      <family val="2"/>
    </font>
    <font>
      <sz val="7"/>
      <color indexed="8"/>
      <name val="Tahoma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</cellStyleXfs>
  <cellXfs count="135">
    <xf numFmtId="0" fontId="0" fillId="0" borderId="0" xfId="0"/>
    <xf numFmtId="0" fontId="3" fillId="0" borderId="0" xfId="0" applyFont="1" applyAlignment="1">
      <alignment textRotation="90"/>
    </xf>
    <xf numFmtId="0" fontId="0" fillId="0" borderId="1" xfId="0" applyFill="1" applyBorder="1"/>
    <xf numFmtId="0" fontId="4" fillId="0" borderId="2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Border="1"/>
    <xf numFmtId="0" fontId="3" fillId="0" borderId="0" xfId="0" applyFont="1" applyFill="1" applyAlignment="1">
      <alignment textRotation="90"/>
    </xf>
    <xf numFmtId="0" fontId="10" fillId="0" borderId="1" xfId="0" applyFont="1" applyFill="1" applyBorder="1"/>
    <xf numFmtId="0" fontId="0" fillId="0" borderId="5" xfId="0" applyBorder="1"/>
    <xf numFmtId="0" fontId="6" fillId="0" borderId="6" xfId="0" applyFont="1" applyBorder="1"/>
    <xf numFmtId="0" fontId="6" fillId="0" borderId="7" xfId="0" applyFont="1" applyBorder="1"/>
    <xf numFmtId="0" fontId="3" fillId="0" borderId="8" xfId="0" applyFont="1" applyBorder="1" applyAlignment="1">
      <alignment textRotation="90"/>
    </xf>
    <xf numFmtId="14" fontId="4" fillId="0" borderId="9" xfId="0" applyNumberFormat="1" applyFont="1" applyFill="1" applyBorder="1" applyAlignment="1">
      <alignment horizontal="center" vertical="justify" textRotation="90"/>
    </xf>
    <xf numFmtId="14" fontId="4" fillId="0" borderId="9" xfId="0" applyNumberFormat="1" applyFont="1" applyFill="1" applyBorder="1" applyAlignment="1">
      <alignment horizontal="center" textRotation="90"/>
    </xf>
    <xf numFmtId="0" fontId="3" fillId="0" borderId="8" xfId="0" applyFont="1" applyFill="1" applyBorder="1" applyAlignment="1">
      <alignment textRotation="90"/>
    </xf>
    <xf numFmtId="0" fontId="0" fillId="0" borderId="5" xfId="0" applyFill="1" applyBorder="1"/>
    <xf numFmtId="14" fontId="8" fillId="0" borderId="11" xfId="0" applyNumberFormat="1" applyFont="1" applyFill="1" applyBorder="1" applyAlignment="1">
      <alignment horizontal="center" vertical="justify" textRotation="90"/>
    </xf>
    <xf numFmtId="0" fontId="3" fillId="0" borderId="12" xfId="0" applyFont="1" applyBorder="1" applyAlignment="1">
      <alignment textRotation="90"/>
    </xf>
    <xf numFmtId="0" fontId="6" fillId="0" borderId="13" xfId="0" applyFont="1" applyBorder="1"/>
    <xf numFmtId="0" fontId="6" fillId="0" borderId="0" xfId="0" applyFont="1" applyFill="1" applyBorder="1"/>
    <xf numFmtId="0" fontId="11" fillId="0" borderId="6" xfId="0" applyFont="1" applyBorder="1"/>
    <xf numFmtId="0" fontId="3" fillId="0" borderId="17" xfId="0" applyFont="1" applyBorder="1" applyAlignment="1">
      <alignment textRotation="90"/>
    </xf>
    <xf numFmtId="0" fontId="9" fillId="4" borderId="18" xfId="0" applyFont="1" applyFill="1" applyBorder="1" applyAlignment="1">
      <alignment textRotation="90"/>
    </xf>
    <xf numFmtId="0" fontId="0" fillId="4" borderId="19" xfId="0" applyFill="1" applyBorder="1"/>
    <xf numFmtId="0" fontId="12" fillId="0" borderId="0" xfId="0" quotePrefix="1" applyFont="1"/>
    <xf numFmtId="0" fontId="12" fillId="0" borderId="0" xfId="0" applyFont="1" applyAlignment="1">
      <alignment horizontal="right"/>
    </xf>
    <xf numFmtId="0" fontId="12" fillId="0" borderId="0" xfId="0" quotePrefix="1" applyFont="1" applyFill="1"/>
    <xf numFmtId="0" fontId="12" fillId="0" borderId="0" xfId="0" applyFont="1" applyFill="1" applyAlignment="1">
      <alignment horizontal="right"/>
    </xf>
    <xf numFmtId="165" fontId="0" fillId="0" borderId="17" xfId="0" applyNumberFormat="1" applyBorder="1"/>
    <xf numFmtId="0" fontId="8" fillId="5" borderId="20" xfId="0" applyFont="1" applyFill="1" applyBorder="1" applyAlignment="1">
      <alignment textRotation="90"/>
    </xf>
    <xf numFmtId="166" fontId="0" fillId="0" borderId="0" xfId="0" applyNumberFormat="1"/>
    <xf numFmtId="164" fontId="10" fillId="5" borderId="17" xfId="0" applyNumberFormat="1" applyFont="1" applyFill="1" applyBorder="1"/>
    <xf numFmtId="0" fontId="0" fillId="0" borderId="14" xfId="0" applyFill="1" applyBorder="1"/>
    <xf numFmtId="14" fontId="4" fillId="5" borderId="9" xfId="0" applyNumberFormat="1" applyFont="1" applyFill="1" applyBorder="1" applyAlignment="1">
      <alignment horizontal="center" textRotation="90"/>
    </xf>
    <xf numFmtId="0" fontId="4" fillId="5" borderId="2" xfId="0" applyFont="1" applyFill="1" applyBorder="1" applyAlignment="1">
      <alignment horizontal="center" vertical="center"/>
    </xf>
    <xf numFmtId="14" fontId="4" fillId="0" borderId="9" xfId="0" applyNumberFormat="1" applyFont="1" applyFill="1" applyBorder="1" applyAlignment="1">
      <alignment horizontal="center" textRotation="90" wrapText="1"/>
    </xf>
    <xf numFmtId="0" fontId="15" fillId="0" borderId="0" xfId="0" applyFont="1"/>
    <xf numFmtId="0" fontId="16" fillId="0" borderId="0" xfId="0" applyFont="1"/>
    <xf numFmtId="0" fontId="14" fillId="0" borderId="1" xfId="0" applyFont="1" applyFill="1" applyBorder="1"/>
    <xf numFmtId="0" fontId="4" fillId="0" borderId="24" xfId="0" applyFont="1" applyFill="1" applyBorder="1" applyAlignment="1">
      <alignment horizontal="center" vertical="center"/>
    </xf>
    <xf numFmtId="0" fontId="0" fillId="6" borderId="17" xfId="0" applyFill="1" applyBorder="1"/>
    <xf numFmtId="0" fontId="13" fillId="0" borderId="1" xfId="0" applyFont="1" applyFill="1" applyBorder="1"/>
    <xf numFmtId="0" fontId="13" fillId="0" borderId="15" xfId="0" applyFont="1" applyFill="1" applyBorder="1"/>
    <xf numFmtId="0" fontId="13" fillId="2" borderId="15" xfId="0" applyFont="1" applyFill="1" applyBorder="1"/>
    <xf numFmtId="0" fontId="13" fillId="2" borderId="4" xfId="0" applyFont="1" applyFill="1" applyBorder="1"/>
    <xf numFmtId="0" fontId="13" fillId="3" borderId="3" xfId="0" applyFont="1" applyFill="1" applyBorder="1"/>
    <xf numFmtId="0" fontId="13" fillId="3" borderId="10" xfId="0" applyFont="1" applyFill="1" applyBorder="1"/>
    <xf numFmtId="0" fontId="13" fillId="0" borderId="14" xfId="0" applyFont="1" applyFill="1" applyBorder="1"/>
    <xf numFmtId="0" fontId="13" fillId="2" borderId="3" xfId="0" applyFont="1" applyFill="1" applyBorder="1"/>
    <xf numFmtId="0" fontId="13" fillId="0" borderId="25" xfId="0" applyFont="1" applyFill="1" applyBorder="1"/>
    <xf numFmtId="0" fontId="13" fillId="5" borderId="1" xfId="0" applyFont="1" applyFill="1" applyBorder="1"/>
    <xf numFmtId="0" fontId="13" fillId="5" borderId="14" xfId="0" applyFont="1" applyFill="1" applyBorder="1"/>
    <xf numFmtId="0" fontId="13" fillId="2" borderId="16" xfId="0" applyFont="1" applyFill="1" applyBorder="1"/>
    <xf numFmtId="0" fontId="0" fillId="7" borderId="17" xfId="0" applyFill="1" applyBorder="1"/>
    <xf numFmtId="0" fontId="0" fillId="5" borderId="0" xfId="0" applyFill="1"/>
    <xf numFmtId="0" fontId="17" fillId="0" borderId="6" xfId="0" applyFont="1" applyBorder="1"/>
    <xf numFmtId="0" fontId="17" fillId="0" borderId="0" xfId="0" applyFont="1"/>
    <xf numFmtId="0" fontId="17" fillId="0" borderId="0" xfId="0" applyNumberFormat="1" applyFont="1"/>
    <xf numFmtId="0" fontId="17" fillId="0" borderId="13" xfId="0" applyFont="1" applyBorder="1"/>
    <xf numFmtId="0" fontId="17" fillId="0" borderId="7" xfId="0" applyFont="1" applyBorder="1"/>
    <xf numFmtId="0" fontId="13" fillId="0" borderId="0" xfId="0" applyFont="1" applyFill="1"/>
    <xf numFmtId="0" fontId="13" fillId="2" borderId="14" xfId="0" applyFont="1" applyFill="1" applyBorder="1"/>
    <xf numFmtId="0" fontId="13" fillId="3" borderId="7" xfId="0" applyFont="1" applyFill="1" applyBorder="1"/>
    <xf numFmtId="0" fontId="13" fillId="3" borderId="27" xfId="0" applyFont="1" applyFill="1" applyBorder="1"/>
    <xf numFmtId="0" fontId="13" fillId="2" borderId="7" xfId="0" applyFont="1" applyFill="1" applyBorder="1"/>
    <xf numFmtId="0" fontId="13" fillId="2" borderId="28" xfId="0" applyFont="1" applyFill="1" applyBorder="1"/>
    <xf numFmtId="0" fontId="13" fillId="8" borderId="1" xfId="0" applyFont="1" applyFill="1" applyBorder="1"/>
    <xf numFmtId="0" fontId="13" fillId="8" borderId="14" xfId="0" applyFont="1" applyFill="1" applyBorder="1"/>
    <xf numFmtId="0" fontId="0" fillId="4" borderId="26" xfId="0" applyFill="1" applyBorder="1"/>
    <xf numFmtId="0" fontId="3" fillId="5" borderId="29" xfId="0" applyFont="1" applyFill="1" applyBorder="1" applyAlignment="1">
      <alignment textRotation="90"/>
    </xf>
    <xf numFmtId="166" fontId="0" fillId="5" borderId="29" xfId="0" applyNumberFormat="1" applyFill="1" applyBorder="1"/>
    <xf numFmtId="0" fontId="0" fillId="5" borderId="17" xfId="0" applyFill="1" applyBorder="1"/>
    <xf numFmtId="0" fontId="14" fillId="0" borderId="6" xfId="0" applyFont="1" applyBorder="1"/>
    <xf numFmtId="0" fontId="18" fillId="0" borderId="6" xfId="0" applyFont="1" applyBorder="1"/>
    <xf numFmtId="0" fontId="14" fillId="0" borderId="13" xfId="0" applyFont="1" applyBorder="1"/>
    <xf numFmtId="0" fontId="14" fillId="0" borderId="7" xfId="0" applyFont="1" applyBorder="1"/>
    <xf numFmtId="0" fontId="13" fillId="0" borderId="0" xfId="0" applyFont="1" applyFill="1" applyBorder="1"/>
    <xf numFmtId="0" fontId="13" fillId="2" borderId="5" xfId="0" applyFont="1" applyFill="1" applyBorder="1"/>
    <xf numFmtId="0" fontId="3" fillId="0" borderId="20" xfId="0" applyFont="1" applyBorder="1" applyAlignment="1">
      <alignment textRotation="90"/>
    </xf>
    <xf numFmtId="166" fontId="0" fillId="5" borderId="17" xfId="0" applyNumberFormat="1" applyFill="1" applyBorder="1"/>
    <xf numFmtId="0" fontId="10" fillId="5" borderId="17" xfId="0" applyFont="1" applyFill="1" applyBorder="1"/>
    <xf numFmtId="4" fontId="13" fillId="0" borderId="1" xfId="0" applyNumberFormat="1" applyFont="1" applyFill="1" applyBorder="1"/>
    <xf numFmtId="0" fontId="19" fillId="0" borderId="0" xfId="0" applyFont="1" applyAlignment="1">
      <alignment wrapText="1"/>
    </xf>
    <xf numFmtId="0" fontId="21" fillId="0" borderId="0" xfId="0" applyFont="1" applyFill="1"/>
    <xf numFmtId="0" fontId="20" fillId="0" borderId="0" xfId="0" applyFont="1" applyFill="1" applyAlignment="1">
      <alignment horizontal="right"/>
    </xf>
    <xf numFmtId="0" fontId="22" fillId="0" borderId="8" xfId="0" applyFont="1" applyFill="1" applyBorder="1" applyAlignment="1">
      <alignment textRotation="90"/>
    </xf>
    <xf numFmtId="14" fontId="23" fillId="0" borderId="9" xfId="0" applyNumberFormat="1" applyFont="1" applyFill="1" applyBorder="1" applyAlignment="1">
      <alignment horizontal="center" textRotation="90"/>
    </xf>
    <xf numFmtId="0" fontId="22" fillId="0" borderId="0" xfId="0" applyFont="1" applyFill="1" applyAlignment="1">
      <alignment textRotation="90"/>
    </xf>
    <xf numFmtId="0" fontId="21" fillId="0" borderId="5" xfId="0" applyFont="1" applyFill="1" applyBorder="1"/>
    <xf numFmtId="0" fontId="23" fillId="0" borderId="2" xfId="0" applyFont="1" applyFill="1" applyBorder="1" applyAlignment="1">
      <alignment horizontal="center" vertical="center"/>
    </xf>
    <xf numFmtId="0" fontId="25" fillId="0" borderId="6" xfId="0" applyFont="1" applyBorder="1"/>
    <xf numFmtId="0" fontId="26" fillId="0" borderId="1" xfId="0" applyFont="1" applyFill="1" applyBorder="1"/>
    <xf numFmtId="0" fontId="26" fillId="2" borderId="3" xfId="0" applyFont="1" applyFill="1" applyBorder="1"/>
    <xf numFmtId="0" fontId="26" fillId="2" borderId="4" xfId="0" applyFont="1" applyFill="1" applyBorder="1"/>
    <xf numFmtId="0" fontId="26" fillId="3" borderId="3" xfId="0" applyFont="1" applyFill="1" applyBorder="1"/>
    <xf numFmtId="0" fontId="26" fillId="3" borderId="10" xfId="0" applyFont="1" applyFill="1" applyBorder="1"/>
    <xf numFmtId="0" fontId="27" fillId="0" borderId="6" xfId="0" applyFont="1" applyBorder="1"/>
    <xf numFmtId="0" fontId="25" fillId="0" borderId="13" xfId="0" applyFont="1" applyBorder="1"/>
    <xf numFmtId="0" fontId="25" fillId="0" borderId="7" xfId="0" applyFont="1" applyBorder="1"/>
    <xf numFmtId="0" fontId="26" fillId="0" borderId="14" xfId="0" applyFont="1" applyFill="1" applyBorder="1"/>
    <xf numFmtId="0" fontId="26" fillId="2" borderId="7" xfId="0" applyFont="1" applyFill="1" applyBorder="1"/>
    <xf numFmtId="0" fontId="26" fillId="2" borderId="14" xfId="0" applyFont="1" applyFill="1" applyBorder="1"/>
    <xf numFmtId="0" fontId="26" fillId="3" borderId="7" xfId="0" applyFont="1" applyFill="1" applyBorder="1"/>
    <xf numFmtId="0" fontId="26" fillId="3" borderId="27" xfId="0" applyFont="1" applyFill="1" applyBorder="1"/>
    <xf numFmtId="44" fontId="10" fillId="5" borderId="17" xfId="0" applyNumberFormat="1" applyFont="1" applyFill="1" applyBorder="1"/>
    <xf numFmtId="0" fontId="10" fillId="0" borderId="0" xfId="0" applyFont="1"/>
    <xf numFmtId="0" fontId="28" fillId="7" borderId="0" xfId="0" applyFont="1" applyFill="1"/>
    <xf numFmtId="0" fontId="29" fillId="0" borderId="0" xfId="0" applyFont="1"/>
    <xf numFmtId="14" fontId="4" fillId="0" borderId="23" xfId="0" applyNumberFormat="1" applyFont="1" applyFill="1" applyBorder="1" applyAlignment="1">
      <alignment horizontal="center" textRotation="90"/>
    </xf>
    <xf numFmtId="0" fontId="13" fillId="0" borderId="30" xfId="0" applyFont="1" applyFill="1" applyBorder="1"/>
    <xf numFmtId="0" fontId="13" fillId="0" borderId="24" xfId="0" applyFont="1" applyFill="1" applyBorder="1"/>
    <xf numFmtId="0" fontId="17" fillId="0" borderId="1" xfId="0" applyNumberFormat="1" applyFont="1" applyBorder="1"/>
    <xf numFmtId="0" fontId="30" fillId="0" borderId="1" xfId="0" applyFont="1" applyFill="1" applyBorder="1"/>
    <xf numFmtId="17" fontId="12" fillId="0" borderId="0" xfId="0" quotePrefix="1" applyNumberFormat="1" applyFont="1" applyFill="1"/>
    <xf numFmtId="0" fontId="14" fillId="0" borderId="0" xfId="0" applyFont="1"/>
    <xf numFmtId="0" fontId="23" fillId="0" borderId="16" xfId="0" applyFont="1" applyFill="1" applyBorder="1" applyAlignment="1">
      <alignment horizontal="center" vertical="center"/>
    </xf>
    <xf numFmtId="0" fontId="26" fillId="0" borderId="32" xfId="0" applyFont="1" applyFill="1" applyBorder="1"/>
    <xf numFmtId="0" fontId="4" fillId="0" borderId="31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textRotation="90"/>
    </xf>
    <xf numFmtId="0" fontId="5" fillId="3" borderId="5" xfId="0" applyFont="1" applyFill="1" applyBorder="1" applyAlignment="1">
      <alignment horizontal="center" textRotation="90"/>
    </xf>
    <xf numFmtId="0" fontId="5" fillId="3" borderId="21" xfId="0" applyFont="1" applyFill="1" applyBorder="1" applyAlignment="1">
      <alignment horizontal="center" textRotation="90"/>
    </xf>
    <xf numFmtId="0" fontId="5" fillId="3" borderId="22" xfId="0" applyFont="1" applyFill="1" applyBorder="1" applyAlignment="1">
      <alignment horizontal="center" textRotation="90"/>
    </xf>
    <xf numFmtId="0" fontId="5" fillId="2" borderId="23" xfId="0" applyFont="1" applyFill="1" applyBorder="1" applyAlignment="1">
      <alignment horizontal="center" textRotation="90"/>
    </xf>
    <xf numFmtId="0" fontId="5" fillId="2" borderId="24" xfId="0" applyFont="1" applyFill="1" applyBorder="1" applyAlignment="1">
      <alignment horizontal="center" textRotation="90"/>
    </xf>
    <xf numFmtId="0" fontId="5" fillId="2" borderId="21" xfId="0" applyFont="1" applyFill="1" applyBorder="1" applyAlignment="1">
      <alignment horizontal="center" textRotation="90"/>
    </xf>
    <xf numFmtId="0" fontId="5" fillId="2" borderId="22" xfId="0" applyFont="1" applyFill="1" applyBorder="1" applyAlignment="1">
      <alignment horizontal="center" textRotation="90"/>
    </xf>
    <xf numFmtId="0" fontId="5" fillId="2" borderId="8" xfId="0" applyFont="1" applyFill="1" applyBorder="1" applyAlignment="1">
      <alignment horizontal="center" textRotation="90"/>
    </xf>
    <xf numFmtId="0" fontId="5" fillId="2" borderId="5" xfId="0" applyFont="1" applyFill="1" applyBorder="1" applyAlignment="1">
      <alignment horizontal="center" textRotation="90"/>
    </xf>
    <xf numFmtId="0" fontId="24" fillId="3" borderId="8" xfId="0" applyFont="1" applyFill="1" applyBorder="1" applyAlignment="1">
      <alignment horizontal="center" textRotation="90"/>
    </xf>
    <xf numFmtId="0" fontId="24" fillId="3" borderId="5" xfId="0" applyFont="1" applyFill="1" applyBorder="1" applyAlignment="1">
      <alignment horizontal="center" textRotation="90"/>
    </xf>
    <xf numFmtId="0" fontId="24" fillId="3" borderId="21" xfId="0" applyFont="1" applyFill="1" applyBorder="1" applyAlignment="1">
      <alignment horizontal="center" textRotation="90"/>
    </xf>
    <xf numFmtId="0" fontId="24" fillId="3" borderId="22" xfId="0" applyFont="1" applyFill="1" applyBorder="1" applyAlignment="1">
      <alignment horizontal="center" textRotation="90"/>
    </xf>
    <xf numFmtId="0" fontId="24" fillId="2" borderId="5" xfId="0" applyFont="1" applyFill="1" applyBorder="1" applyAlignment="1">
      <alignment horizontal="center" textRotation="90"/>
    </xf>
    <xf numFmtId="0" fontId="24" fillId="2" borderId="21" xfId="0" applyFont="1" applyFill="1" applyBorder="1" applyAlignment="1">
      <alignment horizontal="center" textRotation="90"/>
    </xf>
    <xf numFmtId="0" fontId="24" fillId="2" borderId="22" xfId="0" applyFont="1" applyFill="1" applyBorder="1" applyAlignment="1">
      <alignment horizontal="center" textRotation="90"/>
    </xf>
  </cellXfs>
  <cellStyles count="7">
    <cellStyle name="Standaard" xfId="0" builtinId="0"/>
    <cellStyle name="Standaard 2" xfId="2" xr:uid="{00000000-0005-0000-0000-000001000000}"/>
    <cellStyle name="Standaard 2 2" xfId="3" xr:uid="{00000000-0005-0000-0000-000002000000}"/>
    <cellStyle name="Standaard 3" xfId="1" xr:uid="{00000000-0005-0000-0000-000003000000}"/>
    <cellStyle name="Standaard 3 2" xfId="6" xr:uid="{00000000-0005-0000-0000-000004000000}"/>
    <cellStyle name="Standaard 4" xfId="5" xr:uid="{00000000-0005-0000-0000-000005000000}"/>
    <cellStyle name="Standaard 5" xfId="4" xr:uid="{00000000-0005-0000-0000-000006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110"/>
  <sheetViews>
    <sheetView tabSelected="1" zoomScale="85" zoomScaleNormal="85" workbookViewId="0">
      <pane ySplit="1" topLeftCell="A2" activePane="bottomLeft" state="frozen"/>
      <selection pane="bottomLeft"/>
    </sheetView>
  </sheetViews>
  <sheetFormatPr defaultRowHeight="12.75" x14ac:dyDescent="0.35"/>
  <cols>
    <col min="1" max="1" width="31" bestFit="1" customWidth="1"/>
    <col min="2" max="14" width="3.46484375" customWidth="1"/>
    <col min="15" max="15" width="5.59765625" customWidth="1"/>
    <col min="16" max="17" width="7.53125" customWidth="1"/>
    <col min="18" max="18" width="9.46484375" customWidth="1"/>
    <col min="19" max="19" width="2.46484375" customWidth="1"/>
    <col min="20" max="20" width="10.46484375" customWidth="1"/>
    <col min="21" max="21" width="8.59765625" customWidth="1"/>
    <col min="22" max="22" width="10.19921875" customWidth="1"/>
    <col min="23" max="23" width="10.46484375" customWidth="1"/>
    <col min="24" max="24" width="3.59765625" customWidth="1"/>
    <col min="25" max="28" width="7.53125" customWidth="1"/>
    <col min="30" max="30" width="14.19921875" customWidth="1"/>
  </cols>
  <sheetData>
    <row r="1" spans="1:31" s="1" customFormat="1" ht="92.25" customHeight="1" thickBot="1" x14ac:dyDescent="0.4">
      <c r="A1" s="17"/>
      <c r="B1" s="16" t="s">
        <v>34</v>
      </c>
      <c r="C1" s="16" t="s">
        <v>35</v>
      </c>
      <c r="D1" s="16" t="s">
        <v>36</v>
      </c>
      <c r="E1" s="16" t="s">
        <v>37</v>
      </c>
      <c r="F1" s="16" t="s">
        <v>38</v>
      </c>
      <c r="G1" s="16" t="s">
        <v>39</v>
      </c>
      <c r="H1" s="16" t="s">
        <v>41</v>
      </c>
      <c r="I1" s="16" t="s">
        <v>40</v>
      </c>
      <c r="J1" s="16" t="s">
        <v>42</v>
      </c>
      <c r="K1" s="16" t="s">
        <v>124</v>
      </c>
      <c r="L1" s="16" t="s">
        <v>87</v>
      </c>
      <c r="M1" s="16" t="s">
        <v>88</v>
      </c>
      <c r="N1" s="16" t="s">
        <v>89</v>
      </c>
      <c r="O1" s="22" t="s">
        <v>33</v>
      </c>
      <c r="P1" s="29" t="s">
        <v>91</v>
      </c>
      <c r="Q1" s="29" t="s">
        <v>92</v>
      </c>
      <c r="R1" s="21" t="s">
        <v>93</v>
      </c>
      <c r="T1" s="78" t="s">
        <v>132</v>
      </c>
      <c r="U1" s="29" t="s">
        <v>106</v>
      </c>
      <c r="V1" s="21" t="s">
        <v>135</v>
      </c>
      <c r="W1" s="78" t="s">
        <v>125</v>
      </c>
      <c r="X1" s="69"/>
      <c r="Y1" s="21">
        <v>2016</v>
      </c>
      <c r="Z1" s="21">
        <v>2017</v>
      </c>
      <c r="AA1" s="21">
        <v>2018</v>
      </c>
      <c r="AB1" s="21"/>
    </row>
    <row r="2" spans="1:31" ht="17.649999999999999" thickBot="1" x14ac:dyDescent="0.5">
      <c r="A2" s="55" t="s">
        <v>84</v>
      </c>
      <c r="B2" s="2">
        <f>feb!F4</f>
        <v>2</v>
      </c>
      <c r="C2" s="2">
        <f>mrt!K4</f>
        <v>2</v>
      </c>
      <c r="D2" s="2">
        <f>apr!L4</f>
        <v>3</v>
      </c>
      <c r="E2" s="2">
        <f>mei!M4</f>
        <v>1</v>
      </c>
      <c r="F2" s="2">
        <f>jun!K4</f>
        <v>2</v>
      </c>
      <c r="G2" s="2">
        <f>jul!K4</f>
        <v>4</v>
      </c>
      <c r="H2" s="2">
        <f>aug!K4</f>
        <v>2</v>
      </c>
      <c r="I2" s="2">
        <f>sep!L4</f>
        <v>2</v>
      </c>
      <c r="J2" s="2">
        <f>okt!H4</f>
        <v>1</v>
      </c>
      <c r="K2" s="2"/>
      <c r="L2" s="2"/>
      <c r="M2" s="2"/>
      <c r="N2" s="2"/>
      <c r="O2" s="23">
        <f t="shared" ref="O2:O32" si="0">SUM(B2:N2)</f>
        <v>19</v>
      </c>
      <c r="P2" s="31">
        <f t="shared" ref="P2:P32" si="1">(SUM(B2:J2))*40/100</f>
        <v>7.6</v>
      </c>
      <c r="Q2" s="31">
        <f t="shared" ref="Q2:Q32" si="2">SUM(K2:N2)*80/100</f>
        <v>0</v>
      </c>
      <c r="R2" s="28">
        <f t="shared" ref="R2:R55" si="3">P2+Q2</f>
        <v>7.6</v>
      </c>
      <c r="T2" s="79">
        <v>43.2</v>
      </c>
      <c r="U2" s="104"/>
      <c r="V2" s="28"/>
      <c r="W2" s="79">
        <f t="shared" ref="W2:W32" si="4">R2+T2-V2+U2</f>
        <v>50.800000000000004</v>
      </c>
      <c r="X2" s="70"/>
      <c r="Y2" s="71">
        <v>20</v>
      </c>
      <c r="Z2" s="71">
        <v>0</v>
      </c>
      <c r="AA2" s="71">
        <f>K2+L2+M2+N2</f>
        <v>0</v>
      </c>
      <c r="AB2" s="53">
        <f>Y2+Z2+AA2</f>
        <v>20</v>
      </c>
      <c r="AD2" s="106" t="s">
        <v>127</v>
      </c>
      <c r="AE2" s="107" t="s">
        <v>131</v>
      </c>
    </row>
    <row r="3" spans="1:31" ht="17.649999999999999" thickBot="1" x14ac:dyDescent="0.5">
      <c r="A3" s="55" t="s">
        <v>2</v>
      </c>
      <c r="B3" s="2">
        <f>feb!F5</f>
        <v>0</v>
      </c>
      <c r="C3" s="2">
        <f>mrt!K5</f>
        <v>0</v>
      </c>
      <c r="D3" s="2">
        <f>apr!L5</f>
        <v>0</v>
      </c>
      <c r="E3" s="2">
        <f>mei!M5</f>
        <v>0</v>
      </c>
      <c r="F3" s="2">
        <f>jun!K5</f>
        <v>0</v>
      </c>
      <c r="G3" s="2">
        <f>jul!K5</f>
        <v>0</v>
      </c>
      <c r="H3" s="2">
        <f>aug!K5</f>
        <v>0</v>
      </c>
      <c r="I3" s="2">
        <f>sep!L5</f>
        <v>0</v>
      </c>
      <c r="J3" s="2">
        <f>okt!H5</f>
        <v>0</v>
      </c>
      <c r="K3" s="2"/>
      <c r="L3" s="2"/>
      <c r="M3" s="2"/>
      <c r="N3" s="2"/>
      <c r="O3" s="23">
        <f t="shared" si="0"/>
        <v>0</v>
      </c>
      <c r="P3" s="31">
        <f t="shared" si="1"/>
        <v>0</v>
      </c>
      <c r="Q3" s="31">
        <f t="shared" si="2"/>
        <v>0</v>
      </c>
      <c r="R3" s="28">
        <f t="shared" si="3"/>
        <v>0</v>
      </c>
      <c r="T3" s="79">
        <v>0.8</v>
      </c>
      <c r="U3" s="104"/>
      <c r="V3" s="28"/>
      <c r="W3" s="79">
        <f t="shared" si="4"/>
        <v>0.8</v>
      </c>
      <c r="X3" s="70"/>
      <c r="Y3" s="71">
        <v>0</v>
      </c>
      <c r="Z3" s="71">
        <v>0</v>
      </c>
      <c r="AA3" s="71">
        <f t="shared" ref="AA3:AA64" si="5">K3+L3+M3+N3</f>
        <v>0</v>
      </c>
      <c r="AB3" s="40">
        <f t="shared" ref="AB3:AB64" si="6">Y3+Z3+AA3</f>
        <v>0</v>
      </c>
      <c r="AD3" s="107"/>
      <c r="AE3" s="107"/>
    </row>
    <row r="4" spans="1:31" ht="17.649999999999999" thickBot="1" x14ac:dyDescent="0.5">
      <c r="A4" s="55" t="s">
        <v>22</v>
      </c>
      <c r="B4" s="2">
        <f>feb!F6</f>
        <v>0</v>
      </c>
      <c r="C4" s="2">
        <f>mrt!K6</f>
        <v>0</v>
      </c>
      <c r="D4" s="2">
        <f>apr!L6</f>
        <v>0</v>
      </c>
      <c r="E4" s="2">
        <f>mei!M6</f>
        <v>0</v>
      </c>
      <c r="F4" s="2">
        <f>jun!K6</f>
        <v>0</v>
      </c>
      <c r="G4" s="2">
        <f>jul!K6</f>
        <v>0</v>
      </c>
      <c r="H4" s="2">
        <f>aug!K6</f>
        <v>0</v>
      </c>
      <c r="I4" s="2">
        <f>sep!L6</f>
        <v>0</v>
      </c>
      <c r="J4" s="2">
        <f>okt!H6</f>
        <v>0</v>
      </c>
      <c r="K4" s="2"/>
      <c r="L4" s="2"/>
      <c r="M4" s="2"/>
      <c r="N4" s="2"/>
      <c r="O4" s="23">
        <f t="shared" si="0"/>
        <v>0</v>
      </c>
      <c r="P4" s="31">
        <f t="shared" si="1"/>
        <v>0</v>
      </c>
      <c r="Q4" s="31">
        <f t="shared" si="2"/>
        <v>0</v>
      </c>
      <c r="R4" s="28">
        <f t="shared" si="3"/>
        <v>0</v>
      </c>
      <c r="T4" s="79">
        <v>10.4</v>
      </c>
      <c r="U4" s="104"/>
      <c r="V4" s="28"/>
      <c r="W4" s="79">
        <f t="shared" si="4"/>
        <v>10.4</v>
      </c>
      <c r="X4" s="70"/>
      <c r="Y4" s="71">
        <v>0</v>
      </c>
      <c r="Z4" s="71">
        <v>10</v>
      </c>
      <c r="AA4" s="71">
        <f t="shared" si="5"/>
        <v>0</v>
      </c>
      <c r="AB4" s="40">
        <f t="shared" si="6"/>
        <v>10</v>
      </c>
      <c r="AD4" s="106" t="s">
        <v>128</v>
      </c>
      <c r="AE4" s="107" t="s">
        <v>129</v>
      </c>
    </row>
    <row r="5" spans="1:31" ht="17.649999999999999" thickBot="1" x14ac:dyDescent="0.5">
      <c r="A5" s="55" t="s">
        <v>63</v>
      </c>
      <c r="B5" s="2">
        <f>feb!F7</f>
        <v>2</v>
      </c>
      <c r="C5" s="2">
        <f>mrt!K7</f>
        <v>4</v>
      </c>
      <c r="D5" s="2">
        <f>apr!L7</f>
        <v>3</v>
      </c>
      <c r="E5" s="2">
        <f>mei!M7</f>
        <v>1</v>
      </c>
      <c r="F5" s="2">
        <f>jun!K7</f>
        <v>3</v>
      </c>
      <c r="G5" s="2">
        <f>jul!K7</f>
        <v>1</v>
      </c>
      <c r="H5" s="2">
        <f>aug!K7</f>
        <v>1</v>
      </c>
      <c r="I5" s="2">
        <f>sep!L7</f>
        <v>4</v>
      </c>
      <c r="J5" s="2">
        <f>okt!H7</f>
        <v>1</v>
      </c>
      <c r="K5" s="2"/>
      <c r="L5" s="2"/>
      <c r="M5" s="2"/>
      <c r="N5" s="2">
        <v>10</v>
      </c>
      <c r="O5" s="23">
        <f t="shared" si="0"/>
        <v>30</v>
      </c>
      <c r="P5" s="31">
        <f t="shared" si="1"/>
        <v>8</v>
      </c>
      <c r="Q5" s="31">
        <f t="shared" si="2"/>
        <v>8</v>
      </c>
      <c r="R5" s="28">
        <f t="shared" si="3"/>
        <v>16</v>
      </c>
      <c r="T5" s="79">
        <v>17.2</v>
      </c>
      <c r="U5" s="104"/>
      <c r="V5" s="28"/>
      <c r="W5" s="79">
        <f t="shared" si="4"/>
        <v>33.200000000000003</v>
      </c>
      <c r="X5" s="70"/>
      <c r="Y5" s="71">
        <v>0</v>
      </c>
      <c r="Z5" s="71">
        <v>10</v>
      </c>
      <c r="AA5" s="71">
        <f t="shared" si="5"/>
        <v>10</v>
      </c>
      <c r="AB5" s="53">
        <f t="shared" si="6"/>
        <v>20</v>
      </c>
      <c r="AD5" s="107"/>
      <c r="AE5" s="107" t="s">
        <v>130</v>
      </c>
    </row>
    <row r="6" spans="1:31" ht="17.649999999999999" thickBot="1" x14ac:dyDescent="0.5">
      <c r="A6" s="55" t="s">
        <v>56</v>
      </c>
      <c r="B6" s="2">
        <f>feb!F8</f>
        <v>0</v>
      </c>
      <c r="C6" s="2">
        <f>mrt!K8</f>
        <v>0</v>
      </c>
      <c r="D6" s="2">
        <f>apr!L8</f>
        <v>0</v>
      </c>
      <c r="E6" s="2">
        <f>mei!M8</f>
        <v>0</v>
      </c>
      <c r="F6" s="2">
        <f>jun!K8</f>
        <v>0</v>
      </c>
      <c r="G6" s="2">
        <f>jul!K8</f>
        <v>0</v>
      </c>
      <c r="H6" s="2">
        <f>aug!K8</f>
        <v>0</v>
      </c>
      <c r="I6" s="2">
        <f>sep!L8</f>
        <v>0</v>
      </c>
      <c r="J6" s="2">
        <f>okt!H8</f>
        <v>0</v>
      </c>
      <c r="K6" s="2"/>
      <c r="L6" s="2"/>
      <c r="M6" s="2"/>
      <c r="N6" s="2">
        <v>10</v>
      </c>
      <c r="O6" s="23">
        <f t="shared" si="0"/>
        <v>10</v>
      </c>
      <c r="P6" s="31">
        <f t="shared" si="1"/>
        <v>0</v>
      </c>
      <c r="Q6" s="31">
        <f t="shared" si="2"/>
        <v>8</v>
      </c>
      <c r="R6" s="28">
        <f t="shared" si="3"/>
        <v>8</v>
      </c>
      <c r="T6" s="79">
        <v>14.4</v>
      </c>
      <c r="U6" s="104"/>
      <c r="V6" s="28"/>
      <c r="W6" s="79">
        <f t="shared" si="4"/>
        <v>22.4</v>
      </c>
      <c r="X6" s="70"/>
      <c r="Y6" s="71">
        <v>0</v>
      </c>
      <c r="Z6" s="71">
        <v>10</v>
      </c>
      <c r="AA6" s="71">
        <f t="shared" si="5"/>
        <v>10</v>
      </c>
      <c r="AB6" s="53">
        <f t="shared" si="6"/>
        <v>20</v>
      </c>
    </row>
    <row r="7" spans="1:31" ht="17.649999999999999" thickBot="1" x14ac:dyDescent="0.5">
      <c r="A7" s="55" t="s">
        <v>60</v>
      </c>
      <c r="B7" s="2">
        <f>feb!F9</f>
        <v>2</v>
      </c>
      <c r="C7" s="2">
        <f>mrt!K9</f>
        <v>5</v>
      </c>
      <c r="D7" s="2">
        <f>apr!L9</f>
        <v>5</v>
      </c>
      <c r="E7" s="2">
        <f>mei!M9</f>
        <v>4</v>
      </c>
      <c r="F7" s="2">
        <f>jun!K9</f>
        <v>4</v>
      </c>
      <c r="G7" s="2">
        <f>jul!K9</f>
        <v>6</v>
      </c>
      <c r="H7" s="2">
        <f>aug!K9</f>
        <v>3</v>
      </c>
      <c r="I7" s="2">
        <f>sep!L9</f>
        <v>4</v>
      </c>
      <c r="J7" s="2">
        <f>okt!H9</f>
        <v>4</v>
      </c>
      <c r="K7" s="2"/>
      <c r="L7" s="2"/>
      <c r="M7" s="2"/>
      <c r="N7" s="2">
        <v>20</v>
      </c>
      <c r="O7" s="23">
        <f t="shared" si="0"/>
        <v>57</v>
      </c>
      <c r="P7" s="31">
        <f t="shared" si="1"/>
        <v>14.8</v>
      </c>
      <c r="Q7" s="31">
        <f t="shared" si="2"/>
        <v>16</v>
      </c>
      <c r="R7" s="28">
        <f t="shared" si="3"/>
        <v>30.8</v>
      </c>
      <c r="T7" s="79">
        <v>51.6</v>
      </c>
      <c r="U7" s="104"/>
      <c r="V7" s="28">
        <v>29</v>
      </c>
      <c r="W7" s="79">
        <f t="shared" si="4"/>
        <v>53.400000000000006</v>
      </c>
      <c r="X7" s="70"/>
      <c r="Y7" s="71">
        <v>20</v>
      </c>
      <c r="Z7" s="71">
        <v>5</v>
      </c>
      <c r="AA7" s="71">
        <f t="shared" si="5"/>
        <v>20</v>
      </c>
      <c r="AB7" s="53">
        <f t="shared" si="6"/>
        <v>45</v>
      </c>
    </row>
    <row r="8" spans="1:31" ht="17.649999999999999" thickBot="1" x14ac:dyDescent="0.5">
      <c r="A8" s="55" t="s">
        <v>3</v>
      </c>
      <c r="B8" s="2">
        <f>feb!F10</f>
        <v>0</v>
      </c>
      <c r="C8" s="2">
        <f>mrt!K10</f>
        <v>4</v>
      </c>
      <c r="D8" s="2">
        <f>apr!L10</f>
        <v>4</v>
      </c>
      <c r="E8" s="2">
        <f>mei!M10</f>
        <v>2</v>
      </c>
      <c r="F8" s="2">
        <f>jun!K10</f>
        <v>4</v>
      </c>
      <c r="G8" s="2">
        <f>jul!K10</f>
        <v>3</v>
      </c>
      <c r="H8" s="2">
        <f>aug!K10</f>
        <v>3</v>
      </c>
      <c r="I8" s="2">
        <f>sep!L10</f>
        <v>2</v>
      </c>
      <c r="J8" s="2">
        <f>okt!H10</f>
        <v>3</v>
      </c>
      <c r="K8" s="2"/>
      <c r="L8" s="2"/>
      <c r="M8" s="2"/>
      <c r="N8" s="2"/>
      <c r="O8" s="23">
        <f t="shared" si="0"/>
        <v>25</v>
      </c>
      <c r="P8" s="31">
        <f t="shared" si="1"/>
        <v>10</v>
      </c>
      <c r="Q8" s="31">
        <f t="shared" si="2"/>
        <v>0</v>
      </c>
      <c r="R8" s="28">
        <f t="shared" si="3"/>
        <v>10</v>
      </c>
      <c r="T8" s="79">
        <v>29.2</v>
      </c>
      <c r="U8" s="104"/>
      <c r="V8" s="28"/>
      <c r="W8" s="79">
        <f t="shared" si="4"/>
        <v>39.200000000000003</v>
      </c>
      <c r="X8" s="70"/>
      <c r="Y8" s="71">
        <v>15</v>
      </c>
      <c r="Z8" s="71">
        <v>20</v>
      </c>
      <c r="AA8" s="71">
        <f t="shared" si="5"/>
        <v>0</v>
      </c>
      <c r="AB8" s="53">
        <f t="shared" si="6"/>
        <v>35</v>
      </c>
    </row>
    <row r="9" spans="1:31" ht="17.649999999999999" thickBot="1" x14ac:dyDescent="0.5">
      <c r="A9" s="55" t="s">
        <v>59</v>
      </c>
      <c r="B9" s="2">
        <f>feb!F11</f>
        <v>2</v>
      </c>
      <c r="C9" s="2">
        <f>mrt!K11</f>
        <v>2</v>
      </c>
      <c r="D9" s="2">
        <f>apr!L11</f>
        <v>5</v>
      </c>
      <c r="E9" s="2">
        <f>mei!M11</f>
        <v>5</v>
      </c>
      <c r="F9" s="2">
        <f>jun!K11</f>
        <v>4</v>
      </c>
      <c r="G9" s="2">
        <f>jul!K11</f>
        <v>1</v>
      </c>
      <c r="H9" s="2">
        <f>aug!K11</f>
        <v>4</v>
      </c>
      <c r="I9" s="2">
        <f>sep!L11</f>
        <v>3</v>
      </c>
      <c r="J9" s="2">
        <f>okt!H11</f>
        <v>2</v>
      </c>
      <c r="K9" s="2"/>
      <c r="L9" s="2"/>
      <c r="M9" s="2">
        <v>5</v>
      </c>
      <c r="N9" s="2">
        <v>20</v>
      </c>
      <c r="O9" s="23">
        <f t="shared" si="0"/>
        <v>53</v>
      </c>
      <c r="P9" s="31">
        <f t="shared" si="1"/>
        <v>11.2</v>
      </c>
      <c r="Q9" s="31">
        <f t="shared" si="2"/>
        <v>20</v>
      </c>
      <c r="R9" s="28">
        <f t="shared" si="3"/>
        <v>31.2</v>
      </c>
      <c r="T9" s="79">
        <v>60.4</v>
      </c>
      <c r="U9" s="104"/>
      <c r="V9" s="28"/>
      <c r="W9" s="79">
        <f t="shared" si="4"/>
        <v>91.6</v>
      </c>
      <c r="X9" s="70"/>
      <c r="Y9" s="71">
        <v>25</v>
      </c>
      <c r="Z9" s="71">
        <v>25</v>
      </c>
      <c r="AA9" s="71">
        <f t="shared" si="5"/>
        <v>25</v>
      </c>
      <c r="AB9" s="53">
        <f t="shared" si="6"/>
        <v>75</v>
      </c>
      <c r="AE9" s="54"/>
    </row>
    <row r="10" spans="1:31" ht="17.649999999999999" thickBot="1" x14ac:dyDescent="0.5">
      <c r="A10" s="55" t="s">
        <v>44</v>
      </c>
      <c r="B10" s="2">
        <f>feb!F12</f>
        <v>1</v>
      </c>
      <c r="C10" s="2">
        <f>mrt!K12</f>
        <v>0</v>
      </c>
      <c r="D10" s="2">
        <f>apr!L12</f>
        <v>6</v>
      </c>
      <c r="E10" s="2">
        <f>mei!M12</f>
        <v>8</v>
      </c>
      <c r="F10" s="2">
        <f>jun!K12</f>
        <v>8</v>
      </c>
      <c r="G10" s="2">
        <f>jul!K12</f>
        <v>7</v>
      </c>
      <c r="H10" s="2">
        <f>aug!K12</f>
        <v>7</v>
      </c>
      <c r="I10" s="2">
        <f>sep!L12</f>
        <v>5</v>
      </c>
      <c r="J10" s="2">
        <f>okt!H12</f>
        <v>6</v>
      </c>
      <c r="K10" s="2"/>
      <c r="L10" s="2"/>
      <c r="M10" s="2">
        <v>5</v>
      </c>
      <c r="N10" s="2">
        <v>20</v>
      </c>
      <c r="O10" s="23">
        <f t="shared" si="0"/>
        <v>73</v>
      </c>
      <c r="P10" s="31">
        <f t="shared" si="1"/>
        <v>19.2</v>
      </c>
      <c r="Q10" s="31">
        <f t="shared" si="2"/>
        <v>20</v>
      </c>
      <c r="R10" s="28">
        <f t="shared" si="3"/>
        <v>39.200000000000003</v>
      </c>
      <c r="T10" s="79">
        <v>74.2</v>
      </c>
      <c r="U10" s="104"/>
      <c r="V10" s="28"/>
      <c r="W10" s="79">
        <f t="shared" si="4"/>
        <v>113.4</v>
      </c>
      <c r="X10" s="70"/>
      <c r="Y10" s="71">
        <v>25</v>
      </c>
      <c r="Z10" s="71">
        <v>25</v>
      </c>
      <c r="AA10" s="71">
        <f t="shared" si="5"/>
        <v>25</v>
      </c>
      <c r="AB10" s="53">
        <f t="shared" si="6"/>
        <v>75</v>
      </c>
    </row>
    <row r="11" spans="1:31" ht="17.649999999999999" thickBot="1" x14ac:dyDescent="0.5">
      <c r="A11" s="55" t="s">
        <v>48</v>
      </c>
      <c r="B11" s="2">
        <f>feb!F13</f>
        <v>0</v>
      </c>
      <c r="C11" s="2">
        <f>mrt!K13</f>
        <v>3</v>
      </c>
      <c r="D11" s="2">
        <f>apr!L13</f>
        <v>5</v>
      </c>
      <c r="E11" s="2">
        <f>mei!M13</f>
        <v>8</v>
      </c>
      <c r="F11" s="2">
        <f>jun!K13</f>
        <v>3</v>
      </c>
      <c r="G11" s="2">
        <f>jul!K13</f>
        <v>5</v>
      </c>
      <c r="H11" s="2">
        <f>aug!K13</f>
        <v>3</v>
      </c>
      <c r="I11" s="2">
        <f>sep!L13</f>
        <v>5</v>
      </c>
      <c r="J11" s="2">
        <f>okt!H13</f>
        <v>3</v>
      </c>
      <c r="K11" s="2"/>
      <c r="L11" s="2"/>
      <c r="M11" s="2"/>
      <c r="N11" s="2">
        <v>20</v>
      </c>
      <c r="O11" s="23">
        <f t="shared" si="0"/>
        <v>55</v>
      </c>
      <c r="P11" s="31">
        <f t="shared" si="1"/>
        <v>14</v>
      </c>
      <c r="Q11" s="31">
        <f t="shared" si="2"/>
        <v>16</v>
      </c>
      <c r="R11" s="28">
        <f t="shared" si="3"/>
        <v>30</v>
      </c>
      <c r="T11" s="79">
        <v>152.4</v>
      </c>
      <c r="U11" s="104"/>
      <c r="V11" s="28"/>
      <c r="W11" s="79">
        <f t="shared" si="4"/>
        <v>182.4</v>
      </c>
      <c r="X11" s="70"/>
      <c r="Y11" s="71">
        <v>65</v>
      </c>
      <c r="Z11" s="71">
        <v>60</v>
      </c>
      <c r="AA11" s="71">
        <f t="shared" si="5"/>
        <v>20</v>
      </c>
      <c r="AB11" s="53">
        <f t="shared" si="6"/>
        <v>145</v>
      </c>
    </row>
    <row r="12" spans="1:31" ht="17.649999999999999" thickBot="1" x14ac:dyDescent="0.5">
      <c r="A12" s="55" t="s">
        <v>45</v>
      </c>
      <c r="B12" s="2">
        <f>feb!F14</f>
        <v>0</v>
      </c>
      <c r="C12" s="2">
        <f>mrt!K14</f>
        <v>0</v>
      </c>
      <c r="D12" s="2">
        <f>apr!L14</f>
        <v>1</v>
      </c>
      <c r="E12" s="2">
        <f>mei!M14</f>
        <v>1</v>
      </c>
      <c r="F12" s="2">
        <f>jun!K14</f>
        <v>0</v>
      </c>
      <c r="G12" s="2">
        <f>jul!K14</f>
        <v>0</v>
      </c>
      <c r="H12" s="2">
        <f>aug!K14</f>
        <v>0</v>
      </c>
      <c r="I12" s="2">
        <f>sep!L14</f>
        <v>1</v>
      </c>
      <c r="J12" s="2">
        <f>okt!H14</f>
        <v>0</v>
      </c>
      <c r="K12" s="2"/>
      <c r="L12" s="2"/>
      <c r="M12" s="2"/>
      <c r="N12" s="2">
        <v>10</v>
      </c>
      <c r="O12" s="23">
        <f t="shared" si="0"/>
        <v>13</v>
      </c>
      <c r="P12" s="31">
        <f t="shared" si="1"/>
        <v>1.2</v>
      </c>
      <c r="Q12" s="31">
        <f t="shared" si="2"/>
        <v>8</v>
      </c>
      <c r="R12" s="28">
        <f t="shared" si="3"/>
        <v>9.1999999999999993</v>
      </c>
      <c r="T12" s="79">
        <v>58.8</v>
      </c>
      <c r="U12" s="104"/>
      <c r="V12" s="28"/>
      <c r="W12" s="79">
        <f t="shared" si="4"/>
        <v>68</v>
      </c>
      <c r="X12" s="70"/>
      <c r="Y12" s="71">
        <v>25</v>
      </c>
      <c r="Z12" s="71">
        <v>10</v>
      </c>
      <c r="AA12" s="71">
        <f t="shared" si="5"/>
        <v>10</v>
      </c>
      <c r="AB12" s="53">
        <f t="shared" si="6"/>
        <v>45</v>
      </c>
    </row>
    <row r="13" spans="1:31" ht="17.649999999999999" thickBot="1" x14ac:dyDescent="0.5">
      <c r="A13" s="55" t="s">
        <v>52</v>
      </c>
      <c r="B13" s="2">
        <f>feb!F15</f>
        <v>0</v>
      </c>
      <c r="C13" s="2">
        <f>mrt!K15</f>
        <v>3</v>
      </c>
      <c r="D13" s="2">
        <f>apr!L15</f>
        <v>5</v>
      </c>
      <c r="E13" s="2">
        <f>mei!M15</f>
        <v>4</v>
      </c>
      <c r="F13" s="2">
        <f>jun!K15</f>
        <v>4</v>
      </c>
      <c r="G13" s="2">
        <f>jul!K15</f>
        <v>0</v>
      </c>
      <c r="H13" s="2">
        <f>aug!K15</f>
        <v>2</v>
      </c>
      <c r="I13" s="2">
        <f>sep!L15</f>
        <v>3</v>
      </c>
      <c r="J13" s="2">
        <f>okt!H15</f>
        <v>0</v>
      </c>
      <c r="K13" s="2">
        <v>10</v>
      </c>
      <c r="L13" s="2">
        <v>10</v>
      </c>
      <c r="M13" s="2">
        <v>10</v>
      </c>
      <c r="N13" s="2">
        <v>40</v>
      </c>
      <c r="O13" s="23">
        <f t="shared" si="0"/>
        <v>91</v>
      </c>
      <c r="P13" s="31">
        <f t="shared" si="1"/>
        <v>8.4</v>
      </c>
      <c r="Q13" s="31">
        <f t="shared" si="2"/>
        <v>56</v>
      </c>
      <c r="R13" s="28">
        <f t="shared" si="3"/>
        <v>64.400000000000006</v>
      </c>
      <c r="T13" s="79">
        <v>221.6</v>
      </c>
      <c r="U13" s="104"/>
      <c r="V13" s="28"/>
      <c r="W13" s="79">
        <f t="shared" si="4"/>
        <v>286</v>
      </c>
      <c r="X13" s="70"/>
      <c r="Y13" s="71">
        <v>60</v>
      </c>
      <c r="Z13" s="71">
        <v>80</v>
      </c>
      <c r="AA13" s="71">
        <f t="shared" si="5"/>
        <v>70</v>
      </c>
      <c r="AB13" s="53">
        <f t="shared" si="6"/>
        <v>210</v>
      </c>
    </row>
    <row r="14" spans="1:31" ht="17.649999999999999" thickBot="1" x14ac:dyDescent="0.5">
      <c r="A14" s="56" t="s">
        <v>110</v>
      </c>
      <c r="B14" s="2">
        <f>feb!F16</f>
        <v>1</v>
      </c>
      <c r="C14" s="2">
        <f>mrt!K16</f>
        <v>0</v>
      </c>
      <c r="D14" s="2">
        <f>apr!L16</f>
        <v>5</v>
      </c>
      <c r="E14" s="2">
        <f>mei!M16</f>
        <v>3</v>
      </c>
      <c r="F14" s="2">
        <f>jun!K16</f>
        <v>5</v>
      </c>
      <c r="G14" s="2">
        <f>jul!K16</f>
        <v>0</v>
      </c>
      <c r="H14" s="2">
        <f>aug!K16</f>
        <v>0</v>
      </c>
      <c r="I14" s="2">
        <f>sep!L16</f>
        <v>0</v>
      </c>
      <c r="J14" s="2">
        <f>okt!H16</f>
        <v>0</v>
      </c>
      <c r="K14" s="2"/>
      <c r="L14" s="2"/>
      <c r="M14" s="2"/>
      <c r="N14" s="2">
        <v>30</v>
      </c>
      <c r="O14" s="23">
        <f t="shared" si="0"/>
        <v>44</v>
      </c>
      <c r="P14" s="31">
        <f t="shared" si="1"/>
        <v>5.6</v>
      </c>
      <c r="Q14" s="31">
        <f t="shared" si="2"/>
        <v>24</v>
      </c>
      <c r="R14" s="28">
        <f t="shared" si="3"/>
        <v>29.6</v>
      </c>
      <c r="T14" s="79">
        <v>15.6</v>
      </c>
      <c r="U14" s="104"/>
      <c r="V14" s="28"/>
      <c r="W14" s="79">
        <f t="shared" si="4"/>
        <v>45.2</v>
      </c>
      <c r="X14" s="70"/>
      <c r="Y14" s="71">
        <v>15</v>
      </c>
      <c r="Z14" s="71">
        <f xml:space="preserve"> K14+L14+M14+N14</f>
        <v>30</v>
      </c>
      <c r="AA14" s="71">
        <f t="shared" si="5"/>
        <v>30</v>
      </c>
      <c r="AB14" s="53">
        <f t="shared" si="6"/>
        <v>75</v>
      </c>
    </row>
    <row r="15" spans="1:31" ht="17.649999999999999" thickBot="1" x14ac:dyDescent="0.5">
      <c r="A15" s="55" t="s">
        <v>66</v>
      </c>
      <c r="B15" s="2">
        <f>feb!F17</f>
        <v>0</v>
      </c>
      <c r="C15" s="2">
        <f>mrt!K17</f>
        <v>0</v>
      </c>
      <c r="D15" s="2">
        <f>apr!L17</f>
        <v>3</v>
      </c>
      <c r="E15" s="2">
        <f>mei!M17</f>
        <v>3</v>
      </c>
      <c r="F15" s="2">
        <f>jun!K17</f>
        <v>4</v>
      </c>
      <c r="G15" s="2">
        <f>jul!K17</f>
        <v>8</v>
      </c>
      <c r="H15" s="2">
        <f>aug!K17</f>
        <v>4</v>
      </c>
      <c r="I15" s="2">
        <f>sep!L17</f>
        <v>3</v>
      </c>
      <c r="J15" s="2">
        <f>okt!H17</f>
        <v>1</v>
      </c>
      <c r="K15" s="2"/>
      <c r="L15" s="2"/>
      <c r="M15" s="2"/>
      <c r="N15" s="2"/>
      <c r="O15" s="23">
        <f t="shared" si="0"/>
        <v>26</v>
      </c>
      <c r="P15" s="31">
        <f t="shared" si="1"/>
        <v>10.4</v>
      </c>
      <c r="Q15" s="31">
        <f t="shared" si="2"/>
        <v>0</v>
      </c>
      <c r="R15" s="28">
        <f t="shared" si="3"/>
        <v>10.4</v>
      </c>
      <c r="T15" s="79">
        <v>22</v>
      </c>
      <c r="U15" s="104"/>
      <c r="V15" s="28"/>
      <c r="W15" s="79">
        <f t="shared" si="4"/>
        <v>32.4</v>
      </c>
      <c r="X15" s="70"/>
      <c r="Y15" s="71">
        <v>0</v>
      </c>
      <c r="Z15" s="71">
        <f xml:space="preserve"> K15+L15+M15+N15</f>
        <v>0</v>
      </c>
      <c r="AA15" s="71">
        <f t="shared" si="5"/>
        <v>0</v>
      </c>
      <c r="AB15" s="40">
        <f t="shared" si="6"/>
        <v>0</v>
      </c>
    </row>
    <row r="16" spans="1:31" ht="17.649999999999999" thickBot="1" x14ac:dyDescent="0.5">
      <c r="A16" s="55" t="s">
        <v>95</v>
      </c>
      <c r="B16" s="2">
        <f>feb!F18</f>
        <v>0</v>
      </c>
      <c r="C16" s="2">
        <f>mrt!K18</f>
        <v>0</v>
      </c>
      <c r="D16" s="2">
        <f>apr!L18</f>
        <v>6</v>
      </c>
      <c r="E16" s="2">
        <f>mei!M18</f>
        <v>0</v>
      </c>
      <c r="F16" s="2">
        <f>jun!K18</f>
        <v>2</v>
      </c>
      <c r="G16" s="2">
        <f>jul!K18</f>
        <v>0</v>
      </c>
      <c r="H16" s="2">
        <f>aug!K18</f>
        <v>4</v>
      </c>
      <c r="I16" s="2">
        <f>sep!L18</f>
        <v>0</v>
      </c>
      <c r="J16" s="2">
        <f>okt!H18</f>
        <v>0</v>
      </c>
      <c r="K16" s="2"/>
      <c r="L16" s="2"/>
      <c r="M16" s="2"/>
      <c r="N16" s="2"/>
      <c r="O16" s="23">
        <f t="shared" si="0"/>
        <v>12</v>
      </c>
      <c r="P16" s="31">
        <f t="shared" si="1"/>
        <v>4.8</v>
      </c>
      <c r="Q16" s="31">
        <f t="shared" si="2"/>
        <v>0</v>
      </c>
      <c r="R16" s="28">
        <f t="shared" si="3"/>
        <v>4.8</v>
      </c>
      <c r="T16" s="79">
        <v>52.4</v>
      </c>
      <c r="U16" s="104"/>
      <c r="V16" s="28"/>
      <c r="W16" s="79">
        <f t="shared" si="4"/>
        <v>57.199999999999996</v>
      </c>
      <c r="X16" s="70"/>
      <c r="Y16" s="71">
        <v>20</v>
      </c>
      <c r="Z16" s="71">
        <v>20</v>
      </c>
      <c r="AA16" s="71">
        <f t="shared" si="5"/>
        <v>0</v>
      </c>
      <c r="AB16" s="53">
        <f t="shared" si="6"/>
        <v>40</v>
      </c>
    </row>
    <row r="17" spans="1:31" ht="17.649999999999999" thickBot="1" x14ac:dyDescent="0.5">
      <c r="A17" s="55" t="s">
        <v>71</v>
      </c>
      <c r="B17" s="2">
        <f>feb!F19</f>
        <v>0</v>
      </c>
      <c r="C17" s="2">
        <f>mrt!K19</f>
        <v>0</v>
      </c>
      <c r="D17" s="2">
        <f>apr!L19</f>
        <v>0</v>
      </c>
      <c r="E17" s="2">
        <f>mei!M19</f>
        <v>0</v>
      </c>
      <c r="F17" s="2">
        <f>jun!K19</f>
        <v>0</v>
      </c>
      <c r="G17" s="2">
        <f>jul!K19</f>
        <v>0</v>
      </c>
      <c r="H17" s="2">
        <f>aug!K19</f>
        <v>0</v>
      </c>
      <c r="I17" s="2">
        <f>sep!L19</f>
        <v>0</v>
      </c>
      <c r="J17" s="2">
        <f>okt!H19</f>
        <v>0</v>
      </c>
      <c r="K17" s="2"/>
      <c r="L17" s="2"/>
      <c r="M17" s="2"/>
      <c r="N17" s="2"/>
      <c r="O17" s="23">
        <f t="shared" si="0"/>
        <v>0</v>
      </c>
      <c r="P17" s="31">
        <f t="shared" si="1"/>
        <v>0</v>
      </c>
      <c r="Q17" s="31">
        <f t="shared" si="2"/>
        <v>0</v>
      </c>
      <c r="R17" s="28">
        <f t="shared" si="3"/>
        <v>0</v>
      </c>
      <c r="T17" s="79">
        <v>6</v>
      </c>
      <c r="U17" s="104"/>
      <c r="V17" s="28"/>
      <c r="W17" s="79">
        <f t="shared" si="4"/>
        <v>6</v>
      </c>
      <c r="X17" s="70"/>
      <c r="Y17" s="71">
        <v>5</v>
      </c>
      <c r="Z17" s="71">
        <v>25</v>
      </c>
      <c r="AA17" s="71">
        <f t="shared" si="5"/>
        <v>0</v>
      </c>
      <c r="AB17" s="53">
        <f t="shared" si="6"/>
        <v>30</v>
      </c>
    </row>
    <row r="18" spans="1:31" ht="17.649999999999999" thickBot="1" x14ac:dyDescent="0.5">
      <c r="A18" s="55" t="s">
        <v>82</v>
      </c>
      <c r="B18" s="2">
        <f>feb!F20</f>
        <v>0</v>
      </c>
      <c r="C18" s="2">
        <f>mrt!K20</f>
        <v>0</v>
      </c>
      <c r="D18" s="2">
        <f>apr!L20</f>
        <v>0</v>
      </c>
      <c r="E18" s="2">
        <f>mei!M20</f>
        <v>0</v>
      </c>
      <c r="F18" s="2">
        <f>jun!K20</f>
        <v>0</v>
      </c>
      <c r="G18" s="2">
        <f>jul!K20</f>
        <v>0</v>
      </c>
      <c r="H18" s="2">
        <f>aug!K20</f>
        <v>0</v>
      </c>
      <c r="I18" s="2">
        <f>sep!L20</f>
        <v>0</v>
      </c>
      <c r="J18" s="2">
        <f>okt!H20</f>
        <v>0</v>
      </c>
      <c r="K18" s="2"/>
      <c r="L18" s="2"/>
      <c r="M18" s="2"/>
      <c r="N18" s="2">
        <v>20</v>
      </c>
      <c r="O18" s="23">
        <f t="shared" si="0"/>
        <v>20</v>
      </c>
      <c r="P18" s="31">
        <f t="shared" si="1"/>
        <v>0</v>
      </c>
      <c r="Q18" s="31">
        <f t="shared" si="2"/>
        <v>16</v>
      </c>
      <c r="R18" s="28">
        <f t="shared" si="3"/>
        <v>16</v>
      </c>
      <c r="T18" s="79">
        <v>69.599999999999994</v>
      </c>
      <c r="U18" s="104"/>
      <c r="V18" s="28"/>
      <c r="W18" s="79">
        <f t="shared" si="4"/>
        <v>85.6</v>
      </c>
      <c r="X18" s="70"/>
      <c r="Y18" s="71">
        <v>20</v>
      </c>
      <c r="Z18" s="71">
        <v>20</v>
      </c>
      <c r="AA18" s="71">
        <f t="shared" si="5"/>
        <v>20</v>
      </c>
      <c r="AB18" s="53">
        <f t="shared" si="6"/>
        <v>60</v>
      </c>
    </row>
    <row r="19" spans="1:31" ht="17.649999999999999" thickBot="1" x14ac:dyDescent="0.5">
      <c r="A19" s="55" t="s">
        <v>4</v>
      </c>
      <c r="B19" s="2">
        <f>feb!F21</f>
        <v>1</v>
      </c>
      <c r="C19" s="2">
        <f>mrt!K21</f>
        <v>9</v>
      </c>
      <c r="D19" s="2">
        <f>apr!L21</f>
        <v>9</v>
      </c>
      <c r="E19" s="2">
        <f>mei!M21</f>
        <v>4</v>
      </c>
      <c r="F19" s="2">
        <f>jun!K21</f>
        <v>4</v>
      </c>
      <c r="G19" s="2">
        <f>jul!K21</f>
        <v>5</v>
      </c>
      <c r="H19" s="2">
        <f>aug!K21</f>
        <v>6</v>
      </c>
      <c r="I19" s="2">
        <f>sep!L21</f>
        <v>8</v>
      </c>
      <c r="J19" s="2">
        <f>okt!H21</f>
        <v>3</v>
      </c>
      <c r="K19" s="2">
        <v>10</v>
      </c>
      <c r="L19" s="2"/>
      <c r="M19" s="2">
        <v>5</v>
      </c>
      <c r="N19" s="2">
        <v>20</v>
      </c>
      <c r="O19" s="23">
        <f t="shared" si="0"/>
        <v>84</v>
      </c>
      <c r="P19" s="31">
        <f t="shared" si="1"/>
        <v>19.600000000000001</v>
      </c>
      <c r="Q19" s="31">
        <f t="shared" si="2"/>
        <v>28</v>
      </c>
      <c r="R19" s="28">
        <f t="shared" si="3"/>
        <v>47.6</v>
      </c>
      <c r="T19" s="79">
        <v>198.8</v>
      </c>
      <c r="U19" s="104"/>
      <c r="V19" s="28">
        <v>178</v>
      </c>
      <c r="W19" s="79">
        <f t="shared" si="4"/>
        <v>68.400000000000006</v>
      </c>
      <c r="X19" s="70"/>
      <c r="Y19" s="71">
        <v>75</v>
      </c>
      <c r="Z19" s="71">
        <v>45</v>
      </c>
      <c r="AA19" s="71">
        <f t="shared" si="5"/>
        <v>35</v>
      </c>
      <c r="AB19" s="53">
        <f t="shared" si="6"/>
        <v>155</v>
      </c>
    </row>
    <row r="20" spans="1:31" ht="17.649999999999999" thickBot="1" x14ac:dyDescent="0.5">
      <c r="A20" s="55" t="s">
        <v>25</v>
      </c>
      <c r="B20" s="2">
        <f>feb!F22</f>
        <v>0</v>
      </c>
      <c r="C20" s="2">
        <f>mrt!K22</f>
        <v>0</v>
      </c>
      <c r="D20" s="2">
        <f>apr!L22</f>
        <v>0</v>
      </c>
      <c r="E20" s="2">
        <f>mei!M22</f>
        <v>0</v>
      </c>
      <c r="F20" s="2">
        <f>jun!K22</f>
        <v>0</v>
      </c>
      <c r="G20" s="2">
        <f>jul!K22</f>
        <v>0</v>
      </c>
      <c r="H20" s="2">
        <f>aug!K22</f>
        <v>0</v>
      </c>
      <c r="I20" s="2">
        <f>sep!L22</f>
        <v>0</v>
      </c>
      <c r="J20" s="2">
        <f>okt!H22</f>
        <v>0</v>
      </c>
      <c r="K20" s="2"/>
      <c r="L20" s="2"/>
      <c r="M20" s="2"/>
      <c r="N20" s="2">
        <v>20</v>
      </c>
      <c r="O20" s="23">
        <f t="shared" si="0"/>
        <v>20</v>
      </c>
      <c r="P20" s="31">
        <f t="shared" si="1"/>
        <v>0</v>
      </c>
      <c r="Q20" s="31">
        <f t="shared" si="2"/>
        <v>16</v>
      </c>
      <c r="R20" s="28">
        <f t="shared" si="3"/>
        <v>16</v>
      </c>
      <c r="T20" s="79">
        <v>38.4</v>
      </c>
      <c r="U20" s="104"/>
      <c r="V20" s="28"/>
      <c r="W20" s="79">
        <f t="shared" si="4"/>
        <v>54.4</v>
      </c>
      <c r="X20" s="70"/>
      <c r="Y20" s="71">
        <v>20</v>
      </c>
      <c r="Z20" s="71">
        <f xml:space="preserve"> K20+L20+M20+N20</f>
        <v>20</v>
      </c>
      <c r="AA20" s="71">
        <f t="shared" si="5"/>
        <v>20</v>
      </c>
      <c r="AB20" s="53">
        <f t="shared" si="6"/>
        <v>60</v>
      </c>
    </row>
    <row r="21" spans="1:31" ht="17.649999999999999" thickBot="1" x14ac:dyDescent="0.5">
      <c r="A21" s="55" t="s">
        <v>101</v>
      </c>
      <c r="B21" s="2">
        <f>feb!F23</f>
        <v>3</v>
      </c>
      <c r="C21" s="2">
        <f>mrt!K23</f>
        <v>5</v>
      </c>
      <c r="D21" s="2">
        <f>apr!L23</f>
        <v>8</v>
      </c>
      <c r="E21" s="2">
        <f>mei!M23</f>
        <v>6</v>
      </c>
      <c r="F21" s="2">
        <f>jun!K23</f>
        <v>8</v>
      </c>
      <c r="G21" s="2">
        <f>jul!K23</f>
        <v>7</v>
      </c>
      <c r="H21" s="2">
        <f>aug!K23</f>
        <v>5</v>
      </c>
      <c r="I21" s="2">
        <f>sep!L23</f>
        <v>9</v>
      </c>
      <c r="J21" s="2">
        <f>okt!H23</f>
        <v>6</v>
      </c>
      <c r="K21" s="2"/>
      <c r="L21" s="2"/>
      <c r="M21" s="2"/>
      <c r="N21" s="2"/>
      <c r="O21" s="23">
        <f t="shared" si="0"/>
        <v>57</v>
      </c>
      <c r="P21" s="31">
        <f t="shared" si="1"/>
        <v>22.8</v>
      </c>
      <c r="Q21" s="31">
        <f t="shared" si="2"/>
        <v>0</v>
      </c>
      <c r="R21" s="28">
        <f t="shared" si="3"/>
        <v>22.8</v>
      </c>
      <c r="T21" s="79">
        <v>48.8</v>
      </c>
      <c r="U21" s="104"/>
      <c r="V21" s="28">
        <v>48.8</v>
      </c>
      <c r="W21" s="79">
        <f t="shared" si="4"/>
        <v>22.799999999999997</v>
      </c>
      <c r="X21" s="70"/>
      <c r="Y21" s="71">
        <v>50</v>
      </c>
      <c r="Z21" s="71">
        <v>25</v>
      </c>
      <c r="AA21" s="71">
        <f t="shared" si="5"/>
        <v>0</v>
      </c>
      <c r="AB21" s="53">
        <f t="shared" si="6"/>
        <v>75</v>
      </c>
    </row>
    <row r="22" spans="1:31" ht="17.649999999999999" thickBot="1" x14ac:dyDescent="0.5">
      <c r="A22" s="55" t="s">
        <v>67</v>
      </c>
      <c r="B22" s="2">
        <f>feb!F24</f>
        <v>0</v>
      </c>
      <c r="C22" s="2">
        <f>mrt!K24</f>
        <v>1</v>
      </c>
      <c r="D22" s="2">
        <f>apr!L24</f>
        <v>1</v>
      </c>
      <c r="E22" s="2">
        <f>mei!M24</f>
        <v>2</v>
      </c>
      <c r="F22" s="2">
        <f>jun!K24</f>
        <v>0</v>
      </c>
      <c r="G22" s="2">
        <f>jul!K24</f>
        <v>2</v>
      </c>
      <c r="H22" s="2">
        <f>aug!K24</f>
        <v>1</v>
      </c>
      <c r="I22" s="2">
        <f>sep!L24</f>
        <v>2</v>
      </c>
      <c r="J22" s="2">
        <f>okt!H24</f>
        <v>0</v>
      </c>
      <c r="K22" s="2"/>
      <c r="L22" s="2"/>
      <c r="M22" s="2"/>
      <c r="N22" s="2"/>
      <c r="O22" s="23">
        <f t="shared" si="0"/>
        <v>9</v>
      </c>
      <c r="P22" s="31">
        <f t="shared" si="1"/>
        <v>3.6</v>
      </c>
      <c r="Q22" s="31">
        <f t="shared" si="2"/>
        <v>0</v>
      </c>
      <c r="R22" s="28">
        <f t="shared" si="3"/>
        <v>3.6</v>
      </c>
      <c r="T22" s="79">
        <v>19.2</v>
      </c>
      <c r="U22" s="104"/>
      <c r="V22" s="28"/>
      <c r="W22" s="79">
        <f t="shared" si="4"/>
        <v>22.8</v>
      </c>
      <c r="X22" s="70"/>
      <c r="Y22" s="71">
        <v>5</v>
      </c>
      <c r="Z22" s="71">
        <f xml:space="preserve"> K22+L22+M22+N22</f>
        <v>0</v>
      </c>
      <c r="AA22" s="71">
        <f t="shared" si="5"/>
        <v>0</v>
      </c>
      <c r="AB22" s="40">
        <f t="shared" si="6"/>
        <v>5</v>
      </c>
    </row>
    <row r="23" spans="1:31" ht="17.649999999999999" thickBot="1" x14ac:dyDescent="0.5">
      <c r="A23" s="55" t="s">
        <v>68</v>
      </c>
      <c r="B23" s="2">
        <f>feb!F25</f>
        <v>3</v>
      </c>
      <c r="C23" s="2">
        <f>mrt!K25</f>
        <v>3</v>
      </c>
      <c r="D23" s="2">
        <f>apr!L25</f>
        <v>6</v>
      </c>
      <c r="E23" s="2">
        <f>mei!M25</f>
        <v>7</v>
      </c>
      <c r="F23" s="2">
        <f>jun!K25</f>
        <v>6</v>
      </c>
      <c r="G23" s="2">
        <f>jul!K25</f>
        <v>6</v>
      </c>
      <c r="H23" s="2">
        <f>aug!K25</f>
        <v>9</v>
      </c>
      <c r="I23" s="2">
        <f>sep!L25</f>
        <v>3</v>
      </c>
      <c r="J23" s="2">
        <f>okt!H25</f>
        <v>5</v>
      </c>
      <c r="K23" s="2"/>
      <c r="L23" s="2"/>
      <c r="M23" s="2"/>
      <c r="N23" s="2">
        <v>20</v>
      </c>
      <c r="O23" s="23">
        <f t="shared" si="0"/>
        <v>68</v>
      </c>
      <c r="P23" s="31">
        <f t="shared" si="1"/>
        <v>19.2</v>
      </c>
      <c r="Q23" s="31">
        <f t="shared" si="2"/>
        <v>16</v>
      </c>
      <c r="R23" s="28">
        <f t="shared" si="3"/>
        <v>35.200000000000003</v>
      </c>
      <c r="T23" s="79">
        <v>63.6</v>
      </c>
      <c r="U23" s="104"/>
      <c r="V23" s="28">
        <v>58</v>
      </c>
      <c r="W23" s="79">
        <f t="shared" si="4"/>
        <v>40.800000000000011</v>
      </c>
      <c r="X23" s="70"/>
      <c r="Y23" s="71">
        <v>0</v>
      </c>
      <c r="Z23" s="71">
        <v>60</v>
      </c>
      <c r="AA23" s="71">
        <f t="shared" si="5"/>
        <v>20</v>
      </c>
      <c r="AB23" s="53">
        <f t="shared" si="6"/>
        <v>80</v>
      </c>
    </row>
    <row r="24" spans="1:31" ht="17.649999999999999" thickBot="1" x14ac:dyDescent="0.5">
      <c r="A24" s="55" t="s">
        <v>5</v>
      </c>
      <c r="B24" s="2">
        <f>feb!F26</f>
        <v>3</v>
      </c>
      <c r="C24" s="2">
        <f>mrt!K26</f>
        <v>5</v>
      </c>
      <c r="D24" s="2">
        <f>apr!L26</f>
        <v>7</v>
      </c>
      <c r="E24" s="2">
        <f>mei!M26</f>
        <v>7</v>
      </c>
      <c r="F24" s="2">
        <f>jun!K26</f>
        <v>7</v>
      </c>
      <c r="G24" s="2">
        <f>jul!K26</f>
        <v>9</v>
      </c>
      <c r="H24" s="2">
        <f>aug!K26</f>
        <v>6</v>
      </c>
      <c r="I24" s="2">
        <f>sep!L26</f>
        <v>6</v>
      </c>
      <c r="J24" s="2">
        <f>okt!H26</f>
        <v>6</v>
      </c>
      <c r="K24" s="2">
        <v>10</v>
      </c>
      <c r="L24" s="2"/>
      <c r="M24" s="2">
        <v>5</v>
      </c>
      <c r="N24" s="2">
        <v>10</v>
      </c>
      <c r="O24" s="23">
        <f t="shared" si="0"/>
        <v>81</v>
      </c>
      <c r="P24" s="31">
        <f t="shared" si="1"/>
        <v>22.4</v>
      </c>
      <c r="Q24" s="31">
        <f t="shared" si="2"/>
        <v>20</v>
      </c>
      <c r="R24" s="28">
        <f t="shared" si="3"/>
        <v>42.4</v>
      </c>
      <c r="T24" s="79">
        <v>214.8</v>
      </c>
      <c r="U24" s="104"/>
      <c r="V24" s="28"/>
      <c r="W24" s="79">
        <f t="shared" si="4"/>
        <v>257.2</v>
      </c>
      <c r="X24" s="70"/>
      <c r="Y24" s="71">
        <v>80</v>
      </c>
      <c r="Z24" s="71">
        <v>55</v>
      </c>
      <c r="AA24" s="71">
        <f t="shared" si="5"/>
        <v>25</v>
      </c>
      <c r="AB24" s="53">
        <f t="shared" si="6"/>
        <v>160</v>
      </c>
      <c r="AE24" s="54"/>
    </row>
    <row r="25" spans="1:31" ht="17.649999999999999" thickBot="1" x14ac:dyDescent="0.5">
      <c r="A25" s="55" t="s">
        <v>6</v>
      </c>
      <c r="B25" s="2">
        <f>feb!F27</f>
        <v>1</v>
      </c>
      <c r="C25" s="2">
        <f>mrt!K27</f>
        <v>0</v>
      </c>
      <c r="D25" s="2">
        <f>apr!L27</f>
        <v>0</v>
      </c>
      <c r="E25" s="2">
        <f>mei!M27</f>
        <v>3</v>
      </c>
      <c r="F25" s="2">
        <f>jun!K27</f>
        <v>7</v>
      </c>
      <c r="G25" s="2">
        <f>jul!K27</f>
        <v>6</v>
      </c>
      <c r="H25" s="2">
        <f>aug!K27</f>
        <v>2</v>
      </c>
      <c r="I25" s="2">
        <f>sep!L27</f>
        <v>2</v>
      </c>
      <c r="J25" s="2">
        <f>okt!H27</f>
        <v>0</v>
      </c>
      <c r="K25" s="2"/>
      <c r="L25" s="2"/>
      <c r="M25" s="2"/>
      <c r="N25" s="2"/>
      <c r="O25" s="23">
        <f t="shared" si="0"/>
        <v>21</v>
      </c>
      <c r="P25" s="31">
        <f t="shared" si="1"/>
        <v>8.4</v>
      </c>
      <c r="Q25" s="31">
        <f t="shared" si="2"/>
        <v>0</v>
      </c>
      <c r="R25" s="28">
        <f t="shared" si="3"/>
        <v>8.4</v>
      </c>
      <c r="T25" s="79">
        <v>50.4</v>
      </c>
      <c r="U25" s="104"/>
      <c r="V25" s="28">
        <v>50.4</v>
      </c>
      <c r="W25" s="79">
        <f t="shared" si="4"/>
        <v>8.3999999999999986</v>
      </c>
      <c r="X25" s="70"/>
      <c r="Y25" s="71">
        <v>25</v>
      </c>
      <c r="Z25" s="71">
        <v>10</v>
      </c>
      <c r="AA25" s="71">
        <f t="shared" si="5"/>
        <v>0</v>
      </c>
      <c r="AB25" s="53">
        <f t="shared" si="6"/>
        <v>35</v>
      </c>
    </row>
    <row r="26" spans="1:31" ht="17.649999999999999" thickBot="1" x14ac:dyDescent="0.5">
      <c r="A26" s="57" t="s">
        <v>116</v>
      </c>
      <c r="B26" s="2">
        <f>feb!F28</f>
        <v>0</v>
      </c>
      <c r="C26" s="2">
        <f>mrt!K28</f>
        <v>2</v>
      </c>
      <c r="D26" s="2">
        <f>apr!L28</f>
        <v>3</v>
      </c>
      <c r="E26" s="2">
        <f>mei!M28</f>
        <v>5</v>
      </c>
      <c r="F26" s="2">
        <f>jun!K28</f>
        <v>2</v>
      </c>
      <c r="G26" s="2">
        <f>jul!K28</f>
        <v>1</v>
      </c>
      <c r="H26" s="2">
        <f>aug!K28</f>
        <v>0</v>
      </c>
      <c r="I26" s="2">
        <f>sep!L28</f>
        <v>0</v>
      </c>
      <c r="J26" s="2">
        <f>okt!H28</f>
        <v>0</v>
      </c>
      <c r="K26" s="2"/>
      <c r="L26" s="2"/>
      <c r="M26" s="2"/>
      <c r="N26" s="2"/>
      <c r="O26" s="23">
        <f t="shared" si="0"/>
        <v>13</v>
      </c>
      <c r="P26" s="31">
        <f t="shared" si="1"/>
        <v>5.2</v>
      </c>
      <c r="Q26" s="31">
        <f t="shared" si="2"/>
        <v>0</v>
      </c>
      <c r="R26" s="28">
        <f t="shared" ref="R26:R29" si="7">P26+Q26</f>
        <v>5.2</v>
      </c>
      <c r="T26" s="79">
        <v>12.4</v>
      </c>
      <c r="U26" s="104"/>
      <c r="V26" s="28"/>
      <c r="W26" s="79">
        <f t="shared" si="4"/>
        <v>17.600000000000001</v>
      </c>
      <c r="X26" s="70"/>
      <c r="Y26" s="71">
        <v>0</v>
      </c>
      <c r="Z26" s="71">
        <f xml:space="preserve"> K26+L26+M26+N26</f>
        <v>0</v>
      </c>
      <c r="AA26" s="71">
        <f t="shared" si="5"/>
        <v>0</v>
      </c>
      <c r="AB26" s="40">
        <f t="shared" si="6"/>
        <v>0</v>
      </c>
    </row>
    <row r="27" spans="1:31" ht="17.649999999999999" thickBot="1" x14ac:dyDescent="0.5">
      <c r="A27" s="111" t="s">
        <v>149</v>
      </c>
      <c r="B27" s="2">
        <f>feb!F29</f>
        <v>0</v>
      </c>
      <c r="C27" s="2">
        <f>mrt!K29</f>
        <v>1</v>
      </c>
      <c r="D27" s="2">
        <f>apr!L29</f>
        <v>3</v>
      </c>
      <c r="E27" s="2">
        <f>mei!M29</f>
        <v>1</v>
      </c>
      <c r="F27" s="2">
        <f>jun!K29</f>
        <v>2</v>
      </c>
      <c r="G27" s="2">
        <f>jul!K29</f>
        <v>6</v>
      </c>
      <c r="H27" s="2">
        <f>aug!K29</f>
        <v>3</v>
      </c>
      <c r="I27" s="2">
        <f>sep!L29</f>
        <v>2</v>
      </c>
      <c r="J27" s="2">
        <f>okt!H29</f>
        <v>3</v>
      </c>
      <c r="K27" s="2"/>
      <c r="L27" s="2"/>
      <c r="M27" s="2"/>
      <c r="N27" s="2">
        <v>10</v>
      </c>
      <c r="O27" s="23">
        <f t="shared" si="0"/>
        <v>31</v>
      </c>
      <c r="P27" s="31">
        <f t="shared" si="1"/>
        <v>8.4</v>
      </c>
      <c r="Q27" s="31">
        <f t="shared" si="2"/>
        <v>8</v>
      </c>
      <c r="R27" s="28">
        <f t="shared" si="7"/>
        <v>16.399999999999999</v>
      </c>
      <c r="T27" s="79">
        <v>0</v>
      </c>
      <c r="U27" s="104"/>
      <c r="V27" s="28"/>
      <c r="W27" s="79">
        <f t="shared" si="4"/>
        <v>16.399999999999999</v>
      </c>
      <c r="X27" s="70"/>
      <c r="Y27" s="71">
        <v>0</v>
      </c>
      <c r="Z27" s="71">
        <v>0</v>
      </c>
      <c r="AA27" s="71">
        <f t="shared" si="5"/>
        <v>10</v>
      </c>
      <c r="AB27" s="53">
        <f t="shared" si="6"/>
        <v>10</v>
      </c>
    </row>
    <row r="28" spans="1:31" ht="17.649999999999999" thickBot="1" x14ac:dyDescent="0.5">
      <c r="A28" s="111" t="s">
        <v>150</v>
      </c>
      <c r="B28" s="2">
        <f>feb!F30</f>
        <v>1</v>
      </c>
      <c r="C28" s="2">
        <f>mrt!K30</f>
        <v>3</v>
      </c>
      <c r="D28" s="2">
        <f>apr!L30</f>
        <v>1</v>
      </c>
      <c r="E28" s="2">
        <f>mei!M30</f>
        <v>4</v>
      </c>
      <c r="F28" s="2">
        <f>jun!K30</f>
        <v>1</v>
      </c>
      <c r="G28" s="2">
        <f>jul!K30</f>
        <v>1</v>
      </c>
      <c r="H28" s="2">
        <f>aug!K30</f>
        <v>2</v>
      </c>
      <c r="I28" s="2">
        <f>sep!L30</f>
        <v>1</v>
      </c>
      <c r="J28" s="2">
        <f>okt!H30</f>
        <v>1</v>
      </c>
      <c r="K28" s="2"/>
      <c r="L28" s="2"/>
      <c r="M28" s="2"/>
      <c r="N28" s="2"/>
      <c r="O28" s="23">
        <f t="shared" si="0"/>
        <v>15</v>
      </c>
      <c r="P28" s="31">
        <f t="shared" si="1"/>
        <v>6</v>
      </c>
      <c r="Q28" s="31">
        <f t="shared" si="2"/>
        <v>0</v>
      </c>
      <c r="R28" s="28">
        <f t="shared" si="7"/>
        <v>6</v>
      </c>
      <c r="T28" s="79">
        <v>0</v>
      </c>
      <c r="U28" s="104"/>
      <c r="V28" s="28"/>
      <c r="W28" s="79">
        <f t="shared" si="4"/>
        <v>6</v>
      </c>
      <c r="X28" s="70"/>
      <c r="Y28" s="71">
        <v>0</v>
      </c>
      <c r="Z28" s="71">
        <v>0</v>
      </c>
      <c r="AA28" s="71">
        <f t="shared" si="5"/>
        <v>0</v>
      </c>
      <c r="AB28" s="40">
        <f t="shared" si="6"/>
        <v>0</v>
      </c>
    </row>
    <row r="29" spans="1:31" ht="17.649999999999999" thickBot="1" x14ac:dyDescent="0.5">
      <c r="A29" s="57" t="s">
        <v>151</v>
      </c>
      <c r="B29" s="2">
        <f>feb!F31</f>
        <v>0</v>
      </c>
      <c r="C29" s="2">
        <f>mrt!K31</f>
        <v>0</v>
      </c>
      <c r="D29" s="2">
        <f>apr!L31</f>
        <v>0</v>
      </c>
      <c r="E29" s="2">
        <f>mei!M31</f>
        <v>0</v>
      </c>
      <c r="F29" s="2">
        <f>jun!K31</f>
        <v>0</v>
      </c>
      <c r="G29" s="2">
        <f>jul!K31</f>
        <v>0</v>
      </c>
      <c r="H29" s="2">
        <f>aug!K31</f>
        <v>0</v>
      </c>
      <c r="I29" s="2">
        <f>sep!L31</f>
        <v>1</v>
      </c>
      <c r="J29" s="2">
        <f>okt!H31</f>
        <v>0</v>
      </c>
      <c r="K29" s="2"/>
      <c r="L29" s="2"/>
      <c r="M29" s="2"/>
      <c r="N29" s="2">
        <v>20</v>
      </c>
      <c r="O29" s="23">
        <f t="shared" si="0"/>
        <v>21</v>
      </c>
      <c r="P29" s="31">
        <f t="shared" si="1"/>
        <v>0.4</v>
      </c>
      <c r="Q29" s="31">
        <f t="shared" si="2"/>
        <v>16</v>
      </c>
      <c r="R29" s="28">
        <f t="shared" si="7"/>
        <v>16.399999999999999</v>
      </c>
      <c r="T29" s="79">
        <v>0</v>
      </c>
      <c r="U29" s="104"/>
      <c r="V29" s="28"/>
      <c r="W29" s="79">
        <f t="shared" si="4"/>
        <v>16.399999999999999</v>
      </c>
      <c r="X29" s="70"/>
      <c r="Y29" s="71">
        <v>0</v>
      </c>
      <c r="Z29" s="71">
        <v>0</v>
      </c>
      <c r="AA29" s="71">
        <f t="shared" si="5"/>
        <v>20</v>
      </c>
      <c r="AB29" s="53">
        <f t="shared" si="6"/>
        <v>20</v>
      </c>
    </row>
    <row r="30" spans="1:31" ht="17.649999999999999" thickBot="1" x14ac:dyDescent="0.5">
      <c r="A30" s="55" t="s">
        <v>7</v>
      </c>
      <c r="B30" s="2">
        <f>feb!F32</f>
        <v>4</v>
      </c>
      <c r="C30" s="2">
        <f>mrt!K32</f>
        <v>2</v>
      </c>
      <c r="D30" s="2">
        <f>apr!L32</f>
        <v>4</v>
      </c>
      <c r="E30" s="2">
        <f>mei!M32</f>
        <v>7</v>
      </c>
      <c r="F30" s="2">
        <f>jun!K32</f>
        <v>6</v>
      </c>
      <c r="G30" s="2">
        <f>jul!K32</f>
        <v>0</v>
      </c>
      <c r="H30" s="2">
        <f>aug!K32</f>
        <v>1</v>
      </c>
      <c r="I30" s="2">
        <f>sep!L32</f>
        <v>4</v>
      </c>
      <c r="J30" s="2">
        <f>okt!H32</f>
        <v>4</v>
      </c>
      <c r="K30" s="2">
        <v>5</v>
      </c>
      <c r="L30" s="2">
        <v>40</v>
      </c>
      <c r="M30" s="2">
        <v>5</v>
      </c>
      <c r="N30" s="2">
        <v>20</v>
      </c>
      <c r="O30" s="23">
        <f t="shared" si="0"/>
        <v>102</v>
      </c>
      <c r="P30" s="31">
        <f t="shared" si="1"/>
        <v>12.8</v>
      </c>
      <c r="Q30" s="31">
        <f t="shared" si="2"/>
        <v>56</v>
      </c>
      <c r="R30" s="28">
        <f t="shared" si="3"/>
        <v>68.8</v>
      </c>
      <c r="T30" s="79">
        <v>229.2</v>
      </c>
      <c r="U30" s="104"/>
      <c r="V30" s="28">
        <v>25</v>
      </c>
      <c r="W30" s="79">
        <f t="shared" si="4"/>
        <v>273</v>
      </c>
      <c r="X30" s="70"/>
      <c r="Y30" s="71">
        <v>85</v>
      </c>
      <c r="Z30" s="71">
        <v>75</v>
      </c>
      <c r="AA30" s="71">
        <f t="shared" si="5"/>
        <v>70</v>
      </c>
      <c r="AB30" s="53">
        <f t="shared" si="6"/>
        <v>230</v>
      </c>
    </row>
    <row r="31" spans="1:31" ht="17.649999999999999" thickBot="1" x14ac:dyDescent="0.5">
      <c r="A31" s="55" t="s">
        <v>79</v>
      </c>
      <c r="B31" s="2">
        <f>feb!F33</f>
        <v>0</v>
      </c>
      <c r="C31" s="2">
        <f>mrt!K33</f>
        <v>2</v>
      </c>
      <c r="D31" s="2">
        <f>apr!L33</f>
        <v>2</v>
      </c>
      <c r="E31" s="2">
        <f>mei!M33</f>
        <v>3</v>
      </c>
      <c r="F31" s="2">
        <f>jun!K33</f>
        <v>0</v>
      </c>
      <c r="G31" s="2">
        <f>jul!K33</f>
        <v>2</v>
      </c>
      <c r="H31" s="2">
        <f>aug!K33</f>
        <v>0</v>
      </c>
      <c r="I31" s="2">
        <f>sep!L33</f>
        <v>1</v>
      </c>
      <c r="J31" s="2">
        <f>okt!H33</f>
        <v>1</v>
      </c>
      <c r="K31" s="2"/>
      <c r="L31" s="2"/>
      <c r="M31" s="2">
        <v>5</v>
      </c>
      <c r="N31" s="2"/>
      <c r="O31" s="23">
        <f t="shared" si="0"/>
        <v>16</v>
      </c>
      <c r="P31" s="31">
        <f t="shared" si="1"/>
        <v>4.4000000000000004</v>
      </c>
      <c r="Q31" s="31">
        <f t="shared" si="2"/>
        <v>4</v>
      </c>
      <c r="R31" s="28">
        <f t="shared" si="3"/>
        <v>8.4</v>
      </c>
      <c r="T31" s="79">
        <v>37.6</v>
      </c>
      <c r="U31" s="104"/>
      <c r="V31" s="28"/>
      <c r="W31" s="79">
        <f t="shared" si="4"/>
        <v>46</v>
      </c>
      <c r="X31" s="70"/>
      <c r="Y31" s="71">
        <v>25</v>
      </c>
      <c r="Z31" s="71">
        <f xml:space="preserve"> K31+L31+M31+N31</f>
        <v>5</v>
      </c>
      <c r="AA31" s="71">
        <f t="shared" si="5"/>
        <v>5</v>
      </c>
      <c r="AB31" s="53">
        <f t="shared" si="6"/>
        <v>35</v>
      </c>
    </row>
    <row r="32" spans="1:31" ht="17.649999999999999" thickBot="1" x14ac:dyDescent="0.5">
      <c r="A32" s="55" t="s">
        <v>94</v>
      </c>
      <c r="B32" s="2">
        <f>feb!F34</f>
        <v>0</v>
      </c>
      <c r="C32" s="2">
        <f>mrt!K34</f>
        <v>0</v>
      </c>
      <c r="D32" s="2">
        <f>apr!L34</f>
        <v>1</v>
      </c>
      <c r="E32" s="2">
        <f>mei!M34</f>
        <v>0</v>
      </c>
      <c r="F32" s="2">
        <f>jun!K34</f>
        <v>1</v>
      </c>
      <c r="G32" s="2">
        <f>jul!K34</f>
        <v>4</v>
      </c>
      <c r="H32" s="2">
        <f>aug!K34</f>
        <v>3</v>
      </c>
      <c r="I32" s="2">
        <f>sep!L34</f>
        <v>0</v>
      </c>
      <c r="J32" s="2">
        <f>okt!H34</f>
        <v>0</v>
      </c>
      <c r="K32" s="2"/>
      <c r="L32" s="2"/>
      <c r="M32" s="2"/>
      <c r="N32" s="2">
        <v>10</v>
      </c>
      <c r="O32" s="23">
        <f t="shared" si="0"/>
        <v>19</v>
      </c>
      <c r="P32" s="31">
        <f t="shared" si="1"/>
        <v>3.6</v>
      </c>
      <c r="Q32" s="31">
        <f t="shared" si="2"/>
        <v>8</v>
      </c>
      <c r="R32" s="28">
        <f t="shared" si="3"/>
        <v>11.6</v>
      </c>
      <c r="T32" s="79">
        <v>45.6</v>
      </c>
      <c r="U32" s="104"/>
      <c r="V32" s="28">
        <v>45</v>
      </c>
      <c r="W32" s="79">
        <f t="shared" si="4"/>
        <v>12.200000000000003</v>
      </c>
      <c r="X32" s="70"/>
      <c r="Y32" s="71">
        <v>55</v>
      </c>
      <c r="Z32" s="71">
        <v>45</v>
      </c>
      <c r="AA32" s="71">
        <f t="shared" si="5"/>
        <v>10</v>
      </c>
      <c r="AB32" s="53">
        <f t="shared" si="6"/>
        <v>110</v>
      </c>
    </row>
    <row r="33" spans="1:33" ht="17.649999999999999" thickBot="1" x14ac:dyDescent="0.5">
      <c r="A33" s="55" t="s">
        <v>96</v>
      </c>
      <c r="B33" s="2">
        <f>feb!F35</f>
        <v>1</v>
      </c>
      <c r="C33" s="2">
        <f>mrt!K35</f>
        <v>1</v>
      </c>
      <c r="D33" s="2">
        <f>apr!L35</f>
        <v>2</v>
      </c>
      <c r="E33" s="2">
        <f>mei!M35</f>
        <v>1</v>
      </c>
      <c r="F33" s="2">
        <f>jun!K35</f>
        <v>2</v>
      </c>
      <c r="G33" s="2">
        <f>jul!K35</f>
        <v>3</v>
      </c>
      <c r="H33" s="2">
        <f>aug!K35</f>
        <v>3</v>
      </c>
      <c r="I33" s="2">
        <f>sep!L35</f>
        <v>4</v>
      </c>
      <c r="J33" s="2">
        <f>okt!H35</f>
        <v>2</v>
      </c>
      <c r="K33" s="2">
        <v>5</v>
      </c>
      <c r="L33" s="2"/>
      <c r="M33" s="2">
        <v>5</v>
      </c>
      <c r="N33" s="2"/>
      <c r="O33" s="23">
        <f t="shared" ref="O33:O64" si="8">SUM(B33:N33)</f>
        <v>29</v>
      </c>
      <c r="P33" s="31">
        <f t="shared" ref="P33:P62" si="9">(SUM(B33:J33))*40/100</f>
        <v>7.6</v>
      </c>
      <c r="Q33" s="31">
        <f t="shared" ref="Q33:Q62" si="10">SUM(K33:N33)*80/100</f>
        <v>8</v>
      </c>
      <c r="R33" s="28">
        <f t="shared" si="3"/>
        <v>15.6</v>
      </c>
      <c r="T33" s="79">
        <v>26.8</v>
      </c>
      <c r="U33" s="104"/>
      <c r="V33" s="28"/>
      <c r="W33" s="79">
        <f t="shared" ref="W33:W64" si="11">R33+T33-V33+U33</f>
        <v>42.4</v>
      </c>
      <c r="X33" s="70"/>
      <c r="Y33" s="71">
        <v>20</v>
      </c>
      <c r="Z33" s="71">
        <f xml:space="preserve"> K33+L33+M33+N33</f>
        <v>10</v>
      </c>
      <c r="AA33" s="71">
        <f t="shared" si="5"/>
        <v>10</v>
      </c>
      <c r="AB33" s="53">
        <f t="shared" si="6"/>
        <v>40</v>
      </c>
    </row>
    <row r="34" spans="1:33" ht="17.649999999999999" thickBot="1" x14ac:dyDescent="0.5">
      <c r="A34" s="55" t="s">
        <v>104</v>
      </c>
      <c r="B34" s="2">
        <f>feb!F36</f>
        <v>4</v>
      </c>
      <c r="C34" s="2">
        <f>mrt!K36</f>
        <v>2</v>
      </c>
      <c r="D34" s="2">
        <f>apr!L36</f>
        <v>4</v>
      </c>
      <c r="E34" s="2">
        <f>mei!M36</f>
        <v>5</v>
      </c>
      <c r="F34" s="2">
        <f>jun!K36</f>
        <v>2</v>
      </c>
      <c r="G34" s="2">
        <f>jul!K36</f>
        <v>0</v>
      </c>
      <c r="H34" s="2">
        <f>aug!K36</f>
        <v>1</v>
      </c>
      <c r="I34" s="2">
        <f>sep!L36</f>
        <v>3</v>
      </c>
      <c r="J34" s="2">
        <f>okt!H36</f>
        <v>2</v>
      </c>
      <c r="K34" s="2"/>
      <c r="L34" s="2"/>
      <c r="M34" s="2">
        <v>5</v>
      </c>
      <c r="N34" s="2"/>
      <c r="O34" s="23">
        <f t="shared" si="8"/>
        <v>28</v>
      </c>
      <c r="P34" s="31">
        <f t="shared" si="9"/>
        <v>9.1999999999999993</v>
      </c>
      <c r="Q34" s="31">
        <f t="shared" si="10"/>
        <v>4</v>
      </c>
      <c r="R34" s="28">
        <f t="shared" si="3"/>
        <v>13.2</v>
      </c>
      <c r="T34" s="79">
        <v>45.6</v>
      </c>
      <c r="U34" s="104"/>
      <c r="V34" s="28"/>
      <c r="W34" s="79">
        <f t="shared" si="11"/>
        <v>58.8</v>
      </c>
      <c r="X34" s="70"/>
      <c r="Y34" s="71">
        <v>5</v>
      </c>
      <c r="Z34" s="71">
        <v>10</v>
      </c>
      <c r="AA34" s="71">
        <f t="shared" si="5"/>
        <v>5</v>
      </c>
      <c r="AB34" s="53">
        <f t="shared" si="6"/>
        <v>20</v>
      </c>
    </row>
    <row r="35" spans="1:33" ht="17.649999999999999" thickBot="1" x14ac:dyDescent="0.5">
      <c r="A35" s="55" t="s">
        <v>109</v>
      </c>
      <c r="B35" s="2">
        <f>feb!F37</f>
        <v>2</v>
      </c>
      <c r="C35" s="2">
        <f>mrt!K37</f>
        <v>4</v>
      </c>
      <c r="D35" s="2">
        <f>apr!L37</f>
        <v>5</v>
      </c>
      <c r="E35" s="2">
        <f>mei!M37</f>
        <v>5</v>
      </c>
      <c r="F35" s="2">
        <f>jun!K37</f>
        <v>6</v>
      </c>
      <c r="G35" s="2">
        <f>jul!K37</f>
        <v>0</v>
      </c>
      <c r="H35" s="2">
        <f>aug!K37</f>
        <v>5</v>
      </c>
      <c r="I35" s="2">
        <f>sep!L37</f>
        <v>5</v>
      </c>
      <c r="J35" s="2">
        <f>okt!H37</f>
        <v>3</v>
      </c>
      <c r="K35" s="2"/>
      <c r="L35" s="2"/>
      <c r="M35" s="2"/>
      <c r="N35" s="2">
        <v>20</v>
      </c>
      <c r="O35" s="23">
        <f t="shared" si="8"/>
        <v>55</v>
      </c>
      <c r="P35" s="31">
        <f t="shared" si="9"/>
        <v>14</v>
      </c>
      <c r="Q35" s="31">
        <f t="shared" si="10"/>
        <v>16</v>
      </c>
      <c r="R35" s="28">
        <f t="shared" si="3"/>
        <v>30</v>
      </c>
      <c r="T35" s="79">
        <v>34.799999999999997</v>
      </c>
      <c r="U35" s="104"/>
      <c r="V35" s="28"/>
      <c r="W35" s="79">
        <f t="shared" si="11"/>
        <v>64.8</v>
      </c>
      <c r="X35" s="70"/>
      <c r="Y35" s="71">
        <v>15</v>
      </c>
      <c r="Z35" s="71">
        <v>20</v>
      </c>
      <c r="AA35" s="71">
        <f t="shared" si="5"/>
        <v>20</v>
      </c>
      <c r="AB35" s="53">
        <f t="shared" si="6"/>
        <v>55</v>
      </c>
    </row>
    <row r="36" spans="1:33" ht="17.649999999999999" thickBot="1" x14ac:dyDescent="0.5">
      <c r="A36" s="55" t="s">
        <v>72</v>
      </c>
      <c r="B36" s="2">
        <f>feb!F38</f>
        <v>0</v>
      </c>
      <c r="C36" s="2">
        <f>mrt!K38</f>
        <v>0</v>
      </c>
      <c r="D36" s="2">
        <f>apr!L38</f>
        <v>0</v>
      </c>
      <c r="E36" s="2">
        <f>mei!M38</f>
        <v>0</v>
      </c>
      <c r="F36" s="2">
        <f>jun!K38</f>
        <v>0</v>
      </c>
      <c r="G36" s="2">
        <f>jul!K38</f>
        <v>0</v>
      </c>
      <c r="H36" s="2">
        <f>aug!K38</f>
        <v>0</v>
      </c>
      <c r="I36" s="2">
        <f>sep!L38</f>
        <v>0</v>
      </c>
      <c r="J36" s="2">
        <f>okt!H38</f>
        <v>0</v>
      </c>
      <c r="K36" s="2"/>
      <c r="L36" s="2"/>
      <c r="M36" s="2"/>
      <c r="N36" s="2"/>
      <c r="O36" s="23">
        <f t="shared" si="8"/>
        <v>0</v>
      </c>
      <c r="P36" s="31">
        <f t="shared" si="9"/>
        <v>0</v>
      </c>
      <c r="Q36" s="31">
        <f t="shared" si="10"/>
        <v>0</v>
      </c>
      <c r="R36" s="28">
        <f t="shared" si="3"/>
        <v>0</v>
      </c>
      <c r="T36" s="79">
        <v>8.4</v>
      </c>
      <c r="U36" s="104"/>
      <c r="V36" s="28"/>
      <c r="W36" s="79">
        <f t="shared" si="11"/>
        <v>8.4</v>
      </c>
      <c r="X36" s="70"/>
      <c r="Y36" s="71">
        <v>0</v>
      </c>
      <c r="Z36" s="71">
        <f xml:space="preserve"> K36+L36+M36+N36</f>
        <v>0</v>
      </c>
      <c r="AA36" s="71">
        <f t="shared" si="5"/>
        <v>0</v>
      </c>
      <c r="AB36" s="40">
        <f t="shared" si="6"/>
        <v>0</v>
      </c>
    </row>
    <row r="37" spans="1:33" ht="17.649999999999999" thickBot="1" x14ac:dyDescent="0.5">
      <c r="A37" s="55" t="s">
        <v>90</v>
      </c>
      <c r="B37" s="2">
        <f>feb!F39</f>
        <v>0</v>
      </c>
      <c r="C37" s="2">
        <f>mrt!K39</f>
        <v>0</v>
      </c>
      <c r="D37" s="2">
        <f>apr!L39</f>
        <v>2</v>
      </c>
      <c r="E37" s="2">
        <f>mei!M39</f>
        <v>1</v>
      </c>
      <c r="F37" s="2">
        <f>jun!K39</f>
        <v>0</v>
      </c>
      <c r="G37" s="2">
        <f>jul!K39</f>
        <v>0</v>
      </c>
      <c r="H37" s="2">
        <f>aug!K39</f>
        <v>4</v>
      </c>
      <c r="I37" s="2">
        <f>sep!L39</f>
        <v>4</v>
      </c>
      <c r="J37" s="2">
        <f>okt!H39</f>
        <v>1</v>
      </c>
      <c r="K37" s="2"/>
      <c r="L37" s="2"/>
      <c r="M37" s="2"/>
      <c r="N37" s="2"/>
      <c r="O37" s="23">
        <f t="shared" si="8"/>
        <v>12</v>
      </c>
      <c r="P37" s="31">
        <f t="shared" si="9"/>
        <v>4.8</v>
      </c>
      <c r="Q37" s="31">
        <f t="shared" si="10"/>
        <v>0</v>
      </c>
      <c r="R37" s="28">
        <f t="shared" si="3"/>
        <v>4.8</v>
      </c>
      <c r="T37" s="79">
        <v>20.8</v>
      </c>
      <c r="U37" s="104"/>
      <c r="V37" s="28"/>
      <c r="W37" s="79">
        <f t="shared" si="11"/>
        <v>25.6</v>
      </c>
      <c r="X37" s="70"/>
      <c r="Y37" s="71">
        <v>50</v>
      </c>
      <c r="Z37" s="71">
        <v>10</v>
      </c>
      <c r="AA37" s="71">
        <f t="shared" si="5"/>
        <v>0</v>
      </c>
      <c r="AB37" s="53">
        <f t="shared" si="6"/>
        <v>60</v>
      </c>
      <c r="AF37" s="54"/>
    </row>
    <row r="38" spans="1:33" ht="17.649999999999999" thickBot="1" x14ac:dyDescent="0.5">
      <c r="A38" s="55" t="s">
        <v>77</v>
      </c>
      <c r="B38" s="2">
        <f>feb!F40</f>
        <v>0</v>
      </c>
      <c r="C38" s="2">
        <f>mrt!K40</f>
        <v>0</v>
      </c>
      <c r="D38" s="2">
        <f>apr!L40</f>
        <v>1</v>
      </c>
      <c r="E38" s="2">
        <f>mei!M40</f>
        <v>2</v>
      </c>
      <c r="F38" s="2">
        <f>jun!K40</f>
        <v>0</v>
      </c>
      <c r="G38" s="2">
        <f>jul!K40</f>
        <v>0</v>
      </c>
      <c r="H38" s="2">
        <f>aug!K40</f>
        <v>2</v>
      </c>
      <c r="I38" s="2">
        <f>sep!L40</f>
        <v>3</v>
      </c>
      <c r="J38" s="2">
        <f>okt!H40</f>
        <v>1</v>
      </c>
      <c r="K38" s="2"/>
      <c r="L38" s="2"/>
      <c r="M38" s="2"/>
      <c r="N38" s="2"/>
      <c r="O38" s="23">
        <f t="shared" si="8"/>
        <v>9</v>
      </c>
      <c r="P38" s="31">
        <f t="shared" si="9"/>
        <v>3.6</v>
      </c>
      <c r="Q38" s="31">
        <f t="shared" si="10"/>
        <v>0</v>
      </c>
      <c r="R38" s="28">
        <f t="shared" si="3"/>
        <v>3.6</v>
      </c>
      <c r="T38" s="79">
        <v>28.4</v>
      </c>
      <c r="U38" s="104"/>
      <c r="V38" s="28"/>
      <c r="W38" s="79">
        <f t="shared" si="11"/>
        <v>32</v>
      </c>
      <c r="X38" s="70"/>
      <c r="Y38" s="71">
        <v>0</v>
      </c>
      <c r="Z38" s="71">
        <f xml:space="preserve"> K38+L38+M38+N38</f>
        <v>0</v>
      </c>
      <c r="AA38" s="71">
        <f t="shared" si="5"/>
        <v>0</v>
      </c>
      <c r="AB38" s="40">
        <f t="shared" si="6"/>
        <v>0</v>
      </c>
    </row>
    <row r="39" spans="1:33" ht="17.649999999999999" thickBot="1" x14ac:dyDescent="0.5">
      <c r="A39" s="55" t="s">
        <v>8</v>
      </c>
      <c r="B39" s="2">
        <f>feb!F41</f>
        <v>1</v>
      </c>
      <c r="C39" s="2">
        <f>mrt!K41</f>
        <v>2</v>
      </c>
      <c r="D39" s="2">
        <f>apr!L41</f>
        <v>4</v>
      </c>
      <c r="E39" s="2">
        <f>mei!M41</f>
        <v>5</v>
      </c>
      <c r="F39" s="2">
        <f>jun!K41</f>
        <v>4</v>
      </c>
      <c r="G39" s="2">
        <f>jul!K41</f>
        <v>6</v>
      </c>
      <c r="H39" s="2">
        <f>aug!K41</f>
        <v>7</v>
      </c>
      <c r="I39" s="2">
        <f>sep!L41</f>
        <v>5</v>
      </c>
      <c r="J39" s="2">
        <f>okt!H41</f>
        <v>3</v>
      </c>
      <c r="K39" s="2">
        <v>5</v>
      </c>
      <c r="L39" s="2">
        <v>40</v>
      </c>
      <c r="M39" s="2">
        <v>5</v>
      </c>
      <c r="N39" s="2">
        <v>20</v>
      </c>
      <c r="O39" s="23">
        <f t="shared" si="8"/>
        <v>107</v>
      </c>
      <c r="P39" s="31">
        <f t="shared" si="9"/>
        <v>14.8</v>
      </c>
      <c r="Q39" s="31">
        <f t="shared" si="10"/>
        <v>56</v>
      </c>
      <c r="R39" s="28">
        <f t="shared" si="3"/>
        <v>70.8</v>
      </c>
      <c r="T39" s="79">
        <v>87.2</v>
      </c>
      <c r="U39" s="104"/>
      <c r="V39" s="28"/>
      <c r="W39" s="79">
        <f t="shared" si="11"/>
        <v>158</v>
      </c>
      <c r="X39" s="70"/>
      <c r="Y39" s="71">
        <v>80</v>
      </c>
      <c r="Z39" s="71">
        <v>65</v>
      </c>
      <c r="AA39" s="71">
        <f t="shared" si="5"/>
        <v>70</v>
      </c>
      <c r="AB39" s="53">
        <f t="shared" si="6"/>
        <v>215</v>
      </c>
    </row>
    <row r="40" spans="1:33" ht="17.649999999999999" thickBot="1" x14ac:dyDescent="0.5">
      <c r="A40" s="55" t="s">
        <v>50</v>
      </c>
      <c r="B40" s="2">
        <f>feb!F42</f>
        <v>3</v>
      </c>
      <c r="C40" s="2">
        <f>mrt!K42</f>
        <v>6</v>
      </c>
      <c r="D40" s="2">
        <f>apr!L42</f>
        <v>9</v>
      </c>
      <c r="E40" s="2">
        <f>mei!M42</f>
        <v>8</v>
      </c>
      <c r="F40" s="2">
        <f>jun!K42</f>
        <v>9</v>
      </c>
      <c r="G40" s="2">
        <f>jul!K42</f>
        <v>9</v>
      </c>
      <c r="H40" s="2">
        <f>aug!K42</f>
        <v>9</v>
      </c>
      <c r="I40" s="2">
        <f>sep!L42</f>
        <v>6</v>
      </c>
      <c r="J40" s="2">
        <f>okt!H42</f>
        <v>6</v>
      </c>
      <c r="K40" s="2">
        <v>10</v>
      </c>
      <c r="L40" s="2">
        <v>40</v>
      </c>
      <c r="M40" s="2">
        <v>5</v>
      </c>
      <c r="N40" s="2">
        <v>20</v>
      </c>
      <c r="O40" s="23">
        <f t="shared" si="8"/>
        <v>140</v>
      </c>
      <c r="P40" s="31">
        <f t="shared" si="9"/>
        <v>26</v>
      </c>
      <c r="Q40" s="31">
        <f t="shared" si="10"/>
        <v>60</v>
      </c>
      <c r="R40" s="28">
        <f t="shared" si="3"/>
        <v>86</v>
      </c>
      <c r="T40" s="79">
        <v>108</v>
      </c>
      <c r="U40" s="104"/>
      <c r="V40" s="28">
        <v>108</v>
      </c>
      <c r="W40" s="79">
        <f t="shared" si="11"/>
        <v>86</v>
      </c>
      <c r="X40" s="70"/>
      <c r="Y40" s="71">
        <v>95</v>
      </c>
      <c r="Z40" s="71">
        <v>65</v>
      </c>
      <c r="AA40" s="71">
        <f t="shared" si="5"/>
        <v>75</v>
      </c>
      <c r="AB40" s="53">
        <f t="shared" si="6"/>
        <v>235</v>
      </c>
    </row>
    <row r="41" spans="1:33" ht="17.649999999999999" thickBot="1" x14ac:dyDescent="0.5">
      <c r="A41" s="55" t="s">
        <v>108</v>
      </c>
      <c r="B41" s="2">
        <f>feb!F43</f>
        <v>1</v>
      </c>
      <c r="C41" s="2">
        <f>mrt!K43</f>
        <v>4</v>
      </c>
      <c r="D41" s="2">
        <f>apr!L43</f>
        <v>5</v>
      </c>
      <c r="E41" s="2">
        <f>mei!M43</f>
        <v>5</v>
      </c>
      <c r="F41" s="2">
        <f>jun!K43</f>
        <v>5</v>
      </c>
      <c r="G41" s="2">
        <f>jul!K43</f>
        <v>3</v>
      </c>
      <c r="H41" s="2">
        <f>aug!K43</f>
        <v>3</v>
      </c>
      <c r="I41" s="2">
        <f>sep!L43</f>
        <v>4</v>
      </c>
      <c r="J41" s="2">
        <f>okt!H43</f>
        <v>2</v>
      </c>
      <c r="K41" s="2"/>
      <c r="L41" s="2"/>
      <c r="M41" s="2">
        <v>5</v>
      </c>
      <c r="N41" s="2">
        <v>20</v>
      </c>
      <c r="O41" s="23">
        <f t="shared" si="8"/>
        <v>57</v>
      </c>
      <c r="P41" s="31">
        <f t="shared" si="9"/>
        <v>12.8</v>
      </c>
      <c r="Q41" s="31">
        <f t="shared" si="10"/>
        <v>20</v>
      </c>
      <c r="R41" s="28">
        <f t="shared" si="3"/>
        <v>32.799999999999997</v>
      </c>
      <c r="T41" s="79">
        <v>27.6</v>
      </c>
      <c r="U41" s="104"/>
      <c r="V41" s="28"/>
      <c r="W41" s="79">
        <f t="shared" si="11"/>
        <v>60.4</v>
      </c>
      <c r="X41" s="70"/>
      <c r="Y41" s="71">
        <v>25</v>
      </c>
      <c r="Z41" s="71">
        <v>25</v>
      </c>
      <c r="AA41" s="71">
        <f t="shared" si="5"/>
        <v>25</v>
      </c>
      <c r="AB41" s="53">
        <f t="shared" si="6"/>
        <v>75</v>
      </c>
    </row>
    <row r="42" spans="1:33" ht="17.649999999999999" thickBot="1" x14ac:dyDescent="0.5">
      <c r="A42" s="55" t="s">
        <v>80</v>
      </c>
      <c r="B42" s="2">
        <f>feb!F44</f>
        <v>3</v>
      </c>
      <c r="C42" s="2">
        <f>mrt!K44</f>
        <v>4</v>
      </c>
      <c r="D42" s="2">
        <f>apr!L44</f>
        <v>5</v>
      </c>
      <c r="E42" s="2">
        <f>mei!M44</f>
        <v>4</v>
      </c>
      <c r="F42" s="2">
        <f>jun!K44</f>
        <v>1</v>
      </c>
      <c r="G42" s="2">
        <f>jul!K44</f>
        <v>3</v>
      </c>
      <c r="H42" s="2">
        <f>aug!K44</f>
        <v>3</v>
      </c>
      <c r="I42" s="2">
        <f>sep!L44</f>
        <v>1</v>
      </c>
      <c r="J42" s="2">
        <f>okt!H44</f>
        <v>0</v>
      </c>
      <c r="K42" s="2"/>
      <c r="L42" s="2"/>
      <c r="M42" s="2"/>
      <c r="N42" s="2"/>
      <c r="O42" s="23">
        <f t="shared" si="8"/>
        <v>24</v>
      </c>
      <c r="P42" s="31">
        <f t="shared" si="9"/>
        <v>9.6</v>
      </c>
      <c r="Q42" s="31">
        <f t="shared" si="10"/>
        <v>0</v>
      </c>
      <c r="R42" s="28">
        <f t="shared" si="3"/>
        <v>9.6</v>
      </c>
      <c r="T42" s="79">
        <v>14.8</v>
      </c>
      <c r="U42" s="104"/>
      <c r="V42" s="28"/>
      <c r="W42" s="79">
        <f t="shared" si="11"/>
        <v>24.4</v>
      </c>
      <c r="X42" s="70"/>
      <c r="Y42" s="71">
        <v>15</v>
      </c>
      <c r="Z42" s="71">
        <f xml:space="preserve"> K42+L42+M42+N42</f>
        <v>0</v>
      </c>
      <c r="AA42" s="71">
        <f t="shared" si="5"/>
        <v>0</v>
      </c>
      <c r="AB42" s="40">
        <f t="shared" si="6"/>
        <v>15</v>
      </c>
    </row>
    <row r="43" spans="1:33" ht="17.649999999999999" thickBot="1" x14ac:dyDescent="0.5">
      <c r="A43" s="55" t="s">
        <v>24</v>
      </c>
      <c r="B43" s="2">
        <f>feb!F45</f>
        <v>0</v>
      </c>
      <c r="C43" s="2">
        <f>mrt!K45</f>
        <v>0</v>
      </c>
      <c r="D43" s="2">
        <f>apr!L45</f>
        <v>0</v>
      </c>
      <c r="E43" s="2">
        <f>mei!M45</f>
        <v>0</v>
      </c>
      <c r="F43" s="2">
        <f>jun!K45</f>
        <v>0</v>
      </c>
      <c r="G43" s="2">
        <f>jul!K45</f>
        <v>0</v>
      </c>
      <c r="H43" s="2">
        <f>aug!K45</f>
        <v>0</v>
      </c>
      <c r="I43" s="2">
        <f>sep!L45</f>
        <v>1</v>
      </c>
      <c r="J43" s="2">
        <f>okt!H45</f>
        <v>0</v>
      </c>
      <c r="K43" s="2"/>
      <c r="L43" s="2"/>
      <c r="M43" s="2"/>
      <c r="N43" s="2">
        <v>20</v>
      </c>
      <c r="O43" s="23">
        <f t="shared" si="8"/>
        <v>21</v>
      </c>
      <c r="P43" s="31">
        <f t="shared" si="9"/>
        <v>0.4</v>
      </c>
      <c r="Q43" s="31">
        <f t="shared" si="10"/>
        <v>16</v>
      </c>
      <c r="R43" s="28">
        <f t="shared" si="3"/>
        <v>16.399999999999999</v>
      </c>
      <c r="T43" s="79">
        <v>58.4</v>
      </c>
      <c r="U43" s="104"/>
      <c r="V43" s="28"/>
      <c r="W43" s="79">
        <f t="shared" si="11"/>
        <v>74.8</v>
      </c>
      <c r="X43" s="70"/>
      <c r="Y43" s="71">
        <v>25</v>
      </c>
      <c r="Z43" s="71">
        <v>15</v>
      </c>
      <c r="AA43" s="71">
        <f t="shared" si="5"/>
        <v>20</v>
      </c>
      <c r="AB43" s="53">
        <f t="shared" si="6"/>
        <v>60</v>
      </c>
      <c r="AD43" s="54"/>
      <c r="AE43" s="54"/>
      <c r="AF43" s="54"/>
      <c r="AG43" s="54"/>
    </row>
    <row r="44" spans="1:33" ht="17.649999999999999" thickBot="1" x14ac:dyDescent="0.5">
      <c r="A44" s="55" t="s">
        <v>64</v>
      </c>
      <c r="B44" s="2">
        <f>feb!F46</f>
        <v>0</v>
      </c>
      <c r="C44" s="2">
        <f>mrt!K46</f>
        <v>0</v>
      </c>
      <c r="D44" s="2">
        <f>apr!L46</f>
        <v>0</v>
      </c>
      <c r="E44" s="2">
        <f>mei!M46</f>
        <v>0</v>
      </c>
      <c r="F44" s="2">
        <f>jun!K46</f>
        <v>0</v>
      </c>
      <c r="G44" s="2">
        <f>jul!K46</f>
        <v>0</v>
      </c>
      <c r="H44" s="2">
        <f>aug!K46</f>
        <v>0</v>
      </c>
      <c r="I44" s="2">
        <f>sep!L46</f>
        <v>0</v>
      </c>
      <c r="J44" s="2">
        <f>okt!H46</f>
        <v>0</v>
      </c>
      <c r="K44" s="2"/>
      <c r="L44" s="2"/>
      <c r="M44" s="2"/>
      <c r="N44" s="2"/>
      <c r="O44" s="23">
        <f t="shared" si="8"/>
        <v>0</v>
      </c>
      <c r="P44" s="31">
        <f t="shared" si="9"/>
        <v>0</v>
      </c>
      <c r="Q44" s="31">
        <f t="shared" si="10"/>
        <v>0</v>
      </c>
      <c r="R44" s="28">
        <f t="shared" si="3"/>
        <v>0</v>
      </c>
      <c r="T44" s="79">
        <v>16.5</v>
      </c>
      <c r="U44" s="104"/>
      <c r="V44" s="28"/>
      <c r="W44" s="79">
        <f t="shared" si="11"/>
        <v>16.5</v>
      </c>
      <c r="X44" s="70"/>
      <c r="Y44" s="71">
        <v>0</v>
      </c>
      <c r="Z44" s="71">
        <f xml:space="preserve"> K44+L44+M44+N44</f>
        <v>0</v>
      </c>
      <c r="AA44" s="71">
        <f t="shared" si="5"/>
        <v>0</v>
      </c>
      <c r="AB44" s="40">
        <f t="shared" si="6"/>
        <v>0</v>
      </c>
      <c r="AD44" s="54"/>
      <c r="AE44" s="54"/>
      <c r="AF44" s="54"/>
      <c r="AG44" s="54"/>
    </row>
    <row r="45" spans="1:33" ht="17.649999999999999" thickBot="1" x14ac:dyDescent="0.5">
      <c r="A45" s="55" t="s">
        <v>9</v>
      </c>
      <c r="B45" s="2">
        <f>feb!F47</f>
        <v>0</v>
      </c>
      <c r="C45" s="2">
        <f>mrt!K47</f>
        <v>0</v>
      </c>
      <c r="D45" s="2">
        <f>apr!L47</f>
        <v>0</v>
      </c>
      <c r="E45" s="2">
        <f>mei!M47</f>
        <v>0</v>
      </c>
      <c r="F45" s="2">
        <f>jun!K47</f>
        <v>0</v>
      </c>
      <c r="G45" s="2">
        <f>jul!K47</f>
        <v>0</v>
      </c>
      <c r="H45" s="2">
        <f>aug!K47</f>
        <v>0</v>
      </c>
      <c r="I45" s="2">
        <f>sep!L47</f>
        <v>0</v>
      </c>
      <c r="J45" s="2">
        <f>okt!H47</f>
        <v>0</v>
      </c>
      <c r="K45" s="2">
        <v>10</v>
      </c>
      <c r="L45" s="2">
        <v>40</v>
      </c>
      <c r="M45" s="2">
        <v>5</v>
      </c>
      <c r="N45" s="2">
        <v>20</v>
      </c>
      <c r="O45" s="23">
        <f t="shared" si="8"/>
        <v>75</v>
      </c>
      <c r="P45" s="31">
        <f t="shared" si="9"/>
        <v>0</v>
      </c>
      <c r="Q45" s="31">
        <f t="shared" si="10"/>
        <v>60</v>
      </c>
      <c r="R45" s="28">
        <f t="shared" si="3"/>
        <v>60</v>
      </c>
      <c r="T45" s="79">
        <v>189.6</v>
      </c>
      <c r="U45" s="104"/>
      <c r="V45" s="28"/>
      <c r="W45" s="79">
        <f t="shared" si="11"/>
        <v>249.6</v>
      </c>
      <c r="X45" s="70"/>
      <c r="Y45" s="71">
        <v>100</v>
      </c>
      <c r="Z45" s="71">
        <v>45</v>
      </c>
      <c r="AA45" s="71">
        <f t="shared" si="5"/>
        <v>75</v>
      </c>
      <c r="AB45" s="53">
        <f t="shared" si="6"/>
        <v>220</v>
      </c>
      <c r="AD45" s="54"/>
      <c r="AE45" s="54"/>
      <c r="AF45" s="54"/>
      <c r="AG45" s="54"/>
    </row>
    <row r="46" spans="1:33" ht="17.649999999999999" thickBot="1" x14ac:dyDescent="0.5">
      <c r="A46" s="55" t="s">
        <v>78</v>
      </c>
      <c r="B46" s="2">
        <f>feb!F48</f>
        <v>1</v>
      </c>
      <c r="C46" s="2">
        <f>mrt!K48</f>
        <v>4</v>
      </c>
      <c r="D46" s="2">
        <f>apr!L48</f>
        <v>7</v>
      </c>
      <c r="E46" s="2">
        <f>mei!M48</f>
        <v>7</v>
      </c>
      <c r="F46" s="2">
        <f>jun!K48</f>
        <v>7</v>
      </c>
      <c r="G46" s="2">
        <f>jul!K48</f>
        <v>1</v>
      </c>
      <c r="H46" s="2">
        <f>aug!K48</f>
        <v>2</v>
      </c>
      <c r="I46" s="2">
        <f>sep!L48</f>
        <v>8</v>
      </c>
      <c r="J46" s="2">
        <f>okt!H48</f>
        <v>5</v>
      </c>
      <c r="K46" s="2"/>
      <c r="L46" s="2"/>
      <c r="M46" s="2"/>
      <c r="N46" s="2">
        <v>20</v>
      </c>
      <c r="O46" s="23">
        <f t="shared" si="8"/>
        <v>62</v>
      </c>
      <c r="P46" s="31">
        <f t="shared" si="9"/>
        <v>16.8</v>
      </c>
      <c r="Q46" s="31">
        <f t="shared" si="10"/>
        <v>16</v>
      </c>
      <c r="R46" s="28">
        <f t="shared" si="3"/>
        <v>32.799999999999997</v>
      </c>
      <c r="T46" s="79">
        <v>99.2</v>
      </c>
      <c r="U46" s="104"/>
      <c r="V46" s="28">
        <v>60</v>
      </c>
      <c r="W46" s="79">
        <f t="shared" si="11"/>
        <v>72</v>
      </c>
      <c r="X46" s="70"/>
      <c r="Y46" s="71">
        <v>25</v>
      </c>
      <c r="Z46" s="71">
        <v>10</v>
      </c>
      <c r="AA46" s="71">
        <f t="shared" si="5"/>
        <v>20</v>
      </c>
      <c r="AB46" s="53">
        <f t="shared" si="6"/>
        <v>55</v>
      </c>
      <c r="AD46" s="54"/>
      <c r="AE46" s="54"/>
      <c r="AF46" s="54"/>
      <c r="AG46" s="54"/>
    </row>
    <row r="47" spans="1:33" ht="17.649999999999999" thickBot="1" x14ac:dyDescent="0.5">
      <c r="A47" s="55" t="s">
        <v>10</v>
      </c>
      <c r="B47" s="2">
        <f>feb!F49</f>
        <v>4</v>
      </c>
      <c r="C47" s="2">
        <f>mrt!K49</f>
        <v>6</v>
      </c>
      <c r="D47" s="2">
        <f>apr!L49</f>
        <v>8</v>
      </c>
      <c r="E47" s="2">
        <f>mei!M49</f>
        <v>9</v>
      </c>
      <c r="F47" s="2">
        <f>jun!K49</f>
        <v>4</v>
      </c>
      <c r="G47" s="2">
        <f>jul!K49</f>
        <v>7</v>
      </c>
      <c r="H47" s="2">
        <f>aug!K49</f>
        <v>0</v>
      </c>
      <c r="I47" s="2">
        <f>sep!L49</f>
        <v>1</v>
      </c>
      <c r="J47" s="2">
        <f>okt!H49</f>
        <v>4</v>
      </c>
      <c r="K47" s="2"/>
      <c r="L47" s="2"/>
      <c r="M47" s="2"/>
      <c r="N47" s="2">
        <v>20</v>
      </c>
      <c r="O47" s="23">
        <f t="shared" si="8"/>
        <v>63</v>
      </c>
      <c r="P47" s="31">
        <f t="shared" si="9"/>
        <v>17.2</v>
      </c>
      <c r="Q47" s="31">
        <f t="shared" si="10"/>
        <v>16</v>
      </c>
      <c r="R47" s="28">
        <f t="shared" si="3"/>
        <v>33.200000000000003</v>
      </c>
      <c r="T47" s="79">
        <v>30</v>
      </c>
      <c r="U47" s="104"/>
      <c r="V47" s="28"/>
      <c r="W47" s="79">
        <f t="shared" si="11"/>
        <v>63.2</v>
      </c>
      <c r="X47" s="70"/>
      <c r="Y47" s="71">
        <v>25</v>
      </c>
      <c r="Z47" s="71">
        <v>10</v>
      </c>
      <c r="AA47" s="71">
        <f t="shared" si="5"/>
        <v>20</v>
      </c>
      <c r="AB47" s="53">
        <f t="shared" si="6"/>
        <v>55</v>
      </c>
      <c r="AD47" s="54"/>
      <c r="AE47" s="54"/>
      <c r="AF47" s="54"/>
      <c r="AG47" s="54"/>
    </row>
    <row r="48" spans="1:33" ht="17.649999999999999" thickBot="1" x14ac:dyDescent="0.5">
      <c r="A48" s="55" t="s">
        <v>53</v>
      </c>
      <c r="B48" s="2">
        <f>feb!F50</f>
        <v>1</v>
      </c>
      <c r="C48" s="2">
        <f>mrt!K50</f>
        <v>0</v>
      </c>
      <c r="D48" s="2">
        <f>apr!L50</f>
        <v>6</v>
      </c>
      <c r="E48" s="2">
        <f>mei!M50</f>
        <v>6</v>
      </c>
      <c r="F48" s="2">
        <f>jun!K50</f>
        <v>8</v>
      </c>
      <c r="G48" s="2">
        <f>jul!K50</f>
        <v>7</v>
      </c>
      <c r="H48" s="2">
        <f>aug!K50</f>
        <v>8</v>
      </c>
      <c r="I48" s="2">
        <f>sep!L50</f>
        <v>7</v>
      </c>
      <c r="J48" s="2">
        <f>okt!H50</f>
        <v>4</v>
      </c>
      <c r="K48" s="2"/>
      <c r="L48" s="2"/>
      <c r="M48" s="2">
        <v>5</v>
      </c>
      <c r="N48" s="2">
        <v>20</v>
      </c>
      <c r="O48" s="23">
        <f t="shared" si="8"/>
        <v>72</v>
      </c>
      <c r="P48" s="31">
        <f t="shared" si="9"/>
        <v>18.8</v>
      </c>
      <c r="Q48" s="31">
        <f t="shared" si="10"/>
        <v>20</v>
      </c>
      <c r="R48" s="28">
        <f t="shared" si="3"/>
        <v>38.799999999999997</v>
      </c>
      <c r="T48" s="79">
        <v>120.4</v>
      </c>
      <c r="U48" s="104"/>
      <c r="V48" s="28"/>
      <c r="W48" s="79">
        <f t="shared" si="11"/>
        <v>159.19999999999999</v>
      </c>
      <c r="X48" s="70"/>
      <c r="Y48" s="71">
        <v>35</v>
      </c>
      <c r="Z48" s="71">
        <v>25</v>
      </c>
      <c r="AA48" s="71">
        <f t="shared" si="5"/>
        <v>25</v>
      </c>
      <c r="AB48" s="53">
        <f t="shared" si="6"/>
        <v>85</v>
      </c>
      <c r="AD48" s="54"/>
      <c r="AE48" s="54"/>
      <c r="AF48" s="54"/>
      <c r="AG48" s="54"/>
    </row>
    <row r="49" spans="1:35" ht="17.649999999999999" thickBot="1" x14ac:dyDescent="0.5">
      <c r="A49" s="55" t="s">
        <v>11</v>
      </c>
      <c r="B49" s="2">
        <f>feb!F51</f>
        <v>0</v>
      </c>
      <c r="C49" s="2">
        <f>mrt!K51</f>
        <v>0</v>
      </c>
      <c r="D49" s="2">
        <f>apr!L51</f>
        <v>3</v>
      </c>
      <c r="E49" s="2">
        <f>mei!M51</f>
        <v>3</v>
      </c>
      <c r="F49" s="2">
        <f>jun!K51</f>
        <v>4</v>
      </c>
      <c r="G49" s="2">
        <f>jul!K51</f>
        <v>2</v>
      </c>
      <c r="H49" s="2">
        <f>aug!K51</f>
        <v>4</v>
      </c>
      <c r="I49" s="2">
        <f>sep!L51</f>
        <v>2</v>
      </c>
      <c r="J49" s="2">
        <f>okt!H51</f>
        <v>1</v>
      </c>
      <c r="K49" s="2"/>
      <c r="L49" s="2"/>
      <c r="M49" s="2"/>
      <c r="N49" s="2">
        <v>20</v>
      </c>
      <c r="O49" s="23">
        <f t="shared" si="8"/>
        <v>39</v>
      </c>
      <c r="P49" s="31">
        <f t="shared" si="9"/>
        <v>7.6</v>
      </c>
      <c r="Q49" s="31">
        <f t="shared" si="10"/>
        <v>16</v>
      </c>
      <c r="R49" s="28">
        <f t="shared" si="3"/>
        <v>23.6</v>
      </c>
      <c r="T49" s="79">
        <v>76.8</v>
      </c>
      <c r="U49" s="104"/>
      <c r="V49" s="28"/>
      <c r="W49" s="79">
        <f t="shared" si="11"/>
        <v>100.4</v>
      </c>
      <c r="X49" s="70"/>
      <c r="Y49" s="71">
        <v>20</v>
      </c>
      <c r="Z49" s="71">
        <v>20</v>
      </c>
      <c r="AA49" s="71">
        <f t="shared" si="5"/>
        <v>20</v>
      </c>
      <c r="AB49" s="53">
        <f t="shared" si="6"/>
        <v>60</v>
      </c>
      <c r="AD49" s="54"/>
      <c r="AE49" s="54"/>
      <c r="AF49" s="54"/>
      <c r="AG49" s="54"/>
    </row>
    <row r="50" spans="1:35" ht="17.649999999999999" thickBot="1" x14ac:dyDescent="0.5">
      <c r="A50" s="55" t="s">
        <v>49</v>
      </c>
      <c r="B50" s="2">
        <f>feb!F52</f>
        <v>0</v>
      </c>
      <c r="C50" s="2">
        <f>mrt!K52</f>
        <v>0</v>
      </c>
      <c r="D50" s="2">
        <f>apr!L52</f>
        <v>0</v>
      </c>
      <c r="E50" s="2">
        <f>mei!M52</f>
        <v>1</v>
      </c>
      <c r="F50" s="2">
        <f>jun!K52</f>
        <v>0</v>
      </c>
      <c r="G50" s="2">
        <f>jul!K52</f>
        <v>0</v>
      </c>
      <c r="H50" s="2">
        <f>aug!K52</f>
        <v>4</v>
      </c>
      <c r="I50" s="2">
        <f>sep!L52</f>
        <v>5</v>
      </c>
      <c r="J50" s="2">
        <f>okt!H52</f>
        <v>2</v>
      </c>
      <c r="K50" s="2"/>
      <c r="L50" s="2"/>
      <c r="M50" s="2"/>
      <c r="N50" s="2">
        <v>20</v>
      </c>
      <c r="O50" s="23">
        <f t="shared" si="8"/>
        <v>32</v>
      </c>
      <c r="P50" s="31">
        <f t="shared" si="9"/>
        <v>4.8</v>
      </c>
      <c r="Q50" s="31">
        <f t="shared" si="10"/>
        <v>16</v>
      </c>
      <c r="R50" s="28">
        <f t="shared" si="3"/>
        <v>20.8</v>
      </c>
      <c r="T50" s="79">
        <v>16</v>
      </c>
      <c r="U50" s="104"/>
      <c r="V50" s="28"/>
      <c r="W50" s="79">
        <f t="shared" si="11"/>
        <v>36.799999999999997</v>
      </c>
      <c r="X50" s="70"/>
      <c r="Y50" s="71">
        <v>30</v>
      </c>
      <c r="Z50" s="71">
        <v>10</v>
      </c>
      <c r="AA50" s="71">
        <f t="shared" si="5"/>
        <v>20</v>
      </c>
      <c r="AB50" s="53">
        <f t="shared" si="6"/>
        <v>60</v>
      </c>
      <c r="AD50" s="54"/>
      <c r="AE50" s="54"/>
      <c r="AF50" s="54"/>
      <c r="AG50" s="54"/>
      <c r="AH50" s="54"/>
      <c r="AI50" s="54"/>
    </row>
    <row r="51" spans="1:35" ht="17.649999999999999" thickBot="1" x14ac:dyDescent="0.5">
      <c r="A51" s="55" t="s">
        <v>23</v>
      </c>
      <c r="B51" s="2">
        <f>feb!F53</f>
        <v>1</v>
      </c>
      <c r="C51" s="2">
        <f>mrt!K53</f>
        <v>0</v>
      </c>
      <c r="D51" s="2">
        <f>apr!L53</f>
        <v>0</v>
      </c>
      <c r="E51" s="2">
        <f>mei!M53</f>
        <v>0</v>
      </c>
      <c r="F51" s="2">
        <f>jun!K53</f>
        <v>0</v>
      </c>
      <c r="G51" s="2">
        <f>jul!K53</f>
        <v>0</v>
      </c>
      <c r="H51" s="2">
        <f>aug!K53</f>
        <v>0</v>
      </c>
      <c r="I51" s="2">
        <f>sep!L53</f>
        <v>1</v>
      </c>
      <c r="J51" s="2">
        <f>okt!H53</f>
        <v>1</v>
      </c>
      <c r="K51" s="2">
        <v>10</v>
      </c>
      <c r="L51" s="2">
        <v>40</v>
      </c>
      <c r="M51" s="2">
        <v>5</v>
      </c>
      <c r="N51" s="2">
        <v>20</v>
      </c>
      <c r="O51" s="23">
        <f t="shared" si="8"/>
        <v>78</v>
      </c>
      <c r="P51" s="31">
        <f t="shared" si="9"/>
        <v>1.2</v>
      </c>
      <c r="Q51" s="31">
        <f t="shared" si="10"/>
        <v>60</v>
      </c>
      <c r="R51" s="28">
        <f t="shared" si="3"/>
        <v>61.2</v>
      </c>
      <c r="T51" s="79">
        <v>30</v>
      </c>
      <c r="U51" s="104"/>
      <c r="V51" s="28"/>
      <c r="W51" s="79">
        <f t="shared" si="11"/>
        <v>91.2</v>
      </c>
      <c r="X51" s="70"/>
      <c r="Y51" s="71">
        <v>55</v>
      </c>
      <c r="Z51" s="71">
        <v>35</v>
      </c>
      <c r="AA51" s="71">
        <f t="shared" si="5"/>
        <v>75</v>
      </c>
      <c r="AB51" s="53">
        <f t="shared" si="6"/>
        <v>165</v>
      </c>
      <c r="AD51" s="54"/>
      <c r="AE51" s="54"/>
      <c r="AF51" s="54"/>
      <c r="AG51" s="54"/>
      <c r="AH51" s="54"/>
      <c r="AI51" s="54"/>
    </row>
    <row r="52" spans="1:35" ht="17.649999999999999" thickBot="1" x14ac:dyDescent="0.5">
      <c r="A52" s="55" t="s">
        <v>120</v>
      </c>
      <c r="B52" s="2">
        <f>feb!F55</f>
        <v>2</v>
      </c>
      <c r="C52" s="2">
        <f>mrt!K55</f>
        <v>5</v>
      </c>
      <c r="D52" s="2">
        <f>apr!L55</f>
        <v>8</v>
      </c>
      <c r="E52" s="2">
        <f>mei!M55</f>
        <v>6</v>
      </c>
      <c r="F52" s="2">
        <f>jun!K55</f>
        <v>6</v>
      </c>
      <c r="G52" s="2">
        <f>jul!K55</f>
        <v>2</v>
      </c>
      <c r="H52" s="2">
        <f>aug!K55</f>
        <v>1</v>
      </c>
      <c r="I52" s="2">
        <f>sep!L55</f>
        <v>5</v>
      </c>
      <c r="J52" s="2">
        <f>okt!H55</f>
        <v>1</v>
      </c>
      <c r="K52" s="2"/>
      <c r="L52" s="2"/>
      <c r="M52" s="2"/>
      <c r="N52" s="2"/>
      <c r="O52" s="23">
        <f t="shared" si="8"/>
        <v>36</v>
      </c>
      <c r="P52" s="31">
        <f t="shared" si="9"/>
        <v>14.4</v>
      </c>
      <c r="Q52" s="31">
        <f t="shared" si="10"/>
        <v>0</v>
      </c>
      <c r="R52" s="28">
        <f t="shared" ref="R52" si="12">P52+Q52</f>
        <v>14.4</v>
      </c>
      <c r="T52" s="79">
        <v>15.2</v>
      </c>
      <c r="U52" s="104"/>
      <c r="V52" s="28"/>
      <c r="W52" s="79">
        <f t="shared" si="11"/>
        <v>29.6</v>
      </c>
      <c r="X52" s="70"/>
      <c r="Y52" s="80"/>
      <c r="Z52" s="71">
        <f xml:space="preserve"> K52+L52+M52+N52</f>
        <v>0</v>
      </c>
      <c r="AA52" s="71">
        <f t="shared" si="5"/>
        <v>0</v>
      </c>
      <c r="AB52" s="40">
        <f t="shared" si="6"/>
        <v>0</v>
      </c>
      <c r="AD52" s="54"/>
      <c r="AE52" s="54"/>
      <c r="AF52" s="54"/>
      <c r="AG52" s="54"/>
      <c r="AH52" s="54"/>
      <c r="AI52" s="54"/>
    </row>
    <row r="53" spans="1:35" ht="17.649999999999999" thickBot="1" x14ac:dyDescent="0.5">
      <c r="A53" s="55" t="s">
        <v>85</v>
      </c>
      <c r="B53" s="2">
        <f>feb!F55</f>
        <v>2</v>
      </c>
      <c r="C53" s="2">
        <f>mrt!K55</f>
        <v>5</v>
      </c>
      <c r="D53" s="2">
        <f>apr!L55</f>
        <v>8</v>
      </c>
      <c r="E53" s="2">
        <f>mei!M55</f>
        <v>6</v>
      </c>
      <c r="F53" s="2">
        <f>jun!K55</f>
        <v>6</v>
      </c>
      <c r="G53" s="2">
        <f>jul!K55</f>
        <v>2</v>
      </c>
      <c r="H53" s="2">
        <f>aug!K55</f>
        <v>1</v>
      </c>
      <c r="I53" s="2">
        <f>sep!L55</f>
        <v>5</v>
      </c>
      <c r="J53" s="2">
        <f>okt!H55</f>
        <v>1</v>
      </c>
      <c r="K53" s="2"/>
      <c r="L53" s="2"/>
      <c r="M53" s="2"/>
      <c r="N53" s="2">
        <v>30</v>
      </c>
      <c r="O53" s="23">
        <f t="shared" si="8"/>
        <v>66</v>
      </c>
      <c r="P53" s="31">
        <f t="shared" si="9"/>
        <v>14.4</v>
      </c>
      <c r="Q53" s="31">
        <f t="shared" si="10"/>
        <v>24</v>
      </c>
      <c r="R53" s="28">
        <f t="shared" si="3"/>
        <v>38.4</v>
      </c>
      <c r="T53" s="79">
        <v>35.200000000000003</v>
      </c>
      <c r="U53" s="104"/>
      <c r="V53" s="28">
        <v>35.200000000000003</v>
      </c>
      <c r="W53" s="79">
        <f t="shared" si="11"/>
        <v>38.399999999999991</v>
      </c>
      <c r="X53" s="70"/>
      <c r="Y53" s="71">
        <v>30</v>
      </c>
      <c r="Z53" s="71">
        <v>25</v>
      </c>
      <c r="AA53" s="71">
        <f t="shared" si="5"/>
        <v>30</v>
      </c>
      <c r="AB53" s="53">
        <f t="shared" si="6"/>
        <v>85</v>
      </c>
      <c r="AD53" s="54"/>
      <c r="AE53" s="54"/>
      <c r="AF53" s="54"/>
      <c r="AG53" s="54"/>
      <c r="AH53" s="54"/>
      <c r="AI53" s="54"/>
    </row>
    <row r="54" spans="1:35" ht="17.649999999999999" thickBot="1" x14ac:dyDescent="0.5">
      <c r="A54" s="55" t="s">
        <v>69</v>
      </c>
      <c r="B54" s="2">
        <f>feb!F56</f>
        <v>3</v>
      </c>
      <c r="C54" s="2">
        <f>mrt!K56</f>
        <v>2</v>
      </c>
      <c r="D54" s="2">
        <f>apr!L56</f>
        <v>8</v>
      </c>
      <c r="E54" s="2">
        <f>mei!M56</f>
        <v>8</v>
      </c>
      <c r="F54" s="2">
        <f>jun!K56</f>
        <v>7</v>
      </c>
      <c r="G54" s="2">
        <f>jul!K56</f>
        <v>6</v>
      </c>
      <c r="H54" s="2">
        <f>aug!K56</f>
        <v>7</v>
      </c>
      <c r="I54" s="2">
        <f>sep!L56</f>
        <v>2</v>
      </c>
      <c r="J54" s="2">
        <f>okt!H56</f>
        <v>6</v>
      </c>
      <c r="K54" s="2"/>
      <c r="L54" s="2"/>
      <c r="M54" s="2">
        <v>5</v>
      </c>
      <c r="N54" s="2">
        <v>20</v>
      </c>
      <c r="O54" s="23">
        <f t="shared" si="8"/>
        <v>74</v>
      </c>
      <c r="P54" s="31">
        <f t="shared" si="9"/>
        <v>19.600000000000001</v>
      </c>
      <c r="Q54" s="31">
        <f t="shared" si="10"/>
        <v>20</v>
      </c>
      <c r="R54" s="28">
        <f t="shared" si="3"/>
        <v>39.6</v>
      </c>
      <c r="T54" s="79">
        <v>35.200000000000003</v>
      </c>
      <c r="U54" s="104"/>
      <c r="V54" s="28">
        <v>35.200000000000003</v>
      </c>
      <c r="W54" s="79">
        <f t="shared" si="11"/>
        <v>39.600000000000009</v>
      </c>
      <c r="X54" s="70"/>
      <c r="Y54" s="71">
        <v>25</v>
      </c>
      <c r="Z54" s="71">
        <v>20</v>
      </c>
      <c r="AA54" s="71">
        <f t="shared" si="5"/>
        <v>25</v>
      </c>
      <c r="AB54" s="53">
        <f t="shared" si="6"/>
        <v>70</v>
      </c>
      <c r="AD54" s="54"/>
      <c r="AE54" s="54"/>
      <c r="AF54" s="54"/>
      <c r="AG54" s="54"/>
      <c r="AH54" s="54"/>
      <c r="AI54" s="54"/>
    </row>
    <row r="55" spans="1:35" ht="17.649999999999999" thickBot="1" x14ac:dyDescent="0.5">
      <c r="A55" s="55" t="s">
        <v>57</v>
      </c>
      <c r="B55" s="2">
        <f>feb!F58</f>
        <v>0</v>
      </c>
      <c r="C55" s="2">
        <f>mrt!K58</f>
        <v>0</v>
      </c>
      <c r="D55" s="2">
        <f>apr!L58</f>
        <v>0</v>
      </c>
      <c r="E55" s="2">
        <f>mei!M58</f>
        <v>0</v>
      </c>
      <c r="F55" s="2">
        <f>jun!K59</f>
        <v>0</v>
      </c>
      <c r="G55" s="2">
        <f>jul!K58</f>
        <v>0</v>
      </c>
      <c r="H55" s="2">
        <f>aug!K58</f>
        <v>0</v>
      </c>
      <c r="I55" s="2">
        <f>sep!L58</f>
        <v>0</v>
      </c>
      <c r="J55" s="2">
        <f>okt!H58</f>
        <v>0</v>
      </c>
      <c r="K55" s="2">
        <v>5</v>
      </c>
      <c r="L55" s="2"/>
      <c r="M55" s="2">
        <v>5</v>
      </c>
      <c r="N55" s="2">
        <v>60</v>
      </c>
      <c r="O55" s="23">
        <f t="shared" si="8"/>
        <v>70</v>
      </c>
      <c r="P55" s="31">
        <f t="shared" si="9"/>
        <v>0</v>
      </c>
      <c r="Q55" s="31">
        <f t="shared" si="10"/>
        <v>56</v>
      </c>
      <c r="R55" s="28">
        <f t="shared" si="3"/>
        <v>56</v>
      </c>
      <c r="T55" s="79">
        <v>200.4</v>
      </c>
      <c r="U55" s="104"/>
      <c r="V55" s="28">
        <v>200.4</v>
      </c>
      <c r="W55" s="79">
        <f t="shared" si="11"/>
        <v>55.999999999999972</v>
      </c>
      <c r="X55" s="70"/>
      <c r="Y55" s="71">
        <v>85</v>
      </c>
      <c r="Z55" s="71">
        <v>65</v>
      </c>
      <c r="AA55" s="71">
        <f t="shared" si="5"/>
        <v>70</v>
      </c>
      <c r="AB55" s="53">
        <f t="shared" si="6"/>
        <v>220</v>
      </c>
      <c r="AD55" s="54"/>
      <c r="AE55" s="54"/>
      <c r="AF55" s="54"/>
      <c r="AG55" s="54"/>
      <c r="AH55" s="54"/>
      <c r="AI55" s="54"/>
    </row>
    <row r="56" spans="1:35" ht="17.649999999999999" thickBot="1" x14ac:dyDescent="0.5">
      <c r="A56" s="55" t="s">
        <v>152</v>
      </c>
      <c r="B56" s="2">
        <f>feb!F59</f>
        <v>0</v>
      </c>
      <c r="C56" s="2">
        <f>mrt!K59</f>
        <v>0</v>
      </c>
      <c r="D56" s="2">
        <f>apr!L59</f>
        <v>3</v>
      </c>
      <c r="E56" s="2">
        <f>mei!M59</f>
        <v>5</v>
      </c>
      <c r="F56" s="2">
        <f>jun!K60</f>
        <v>1</v>
      </c>
      <c r="G56" s="2">
        <f>jul!K59</f>
        <v>5</v>
      </c>
      <c r="H56" s="2">
        <f>aug!K59</f>
        <v>5</v>
      </c>
      <c r="I56" s="2">
        <f>sep!L59</f>
        <v>3</v>
      </c>
      <c r="J56" s="2">
        <f>okt!H59</f>
        <v>4</v>
      </c>
      <c r="K56" s="2"/>
      <c r="L56" s="2"/>
      <c r="M56" s="2"/>
      <c r="N56" s="2">
        <v>10</v>
      </c>
      <c r="O56" s="23">
        <f t="shared" ref="O56" si="13">SUM(B56:N56)</f>
        <v>36</v>
      </c>
      <c r="P56" s="31">
        <f t="shared" ref="P56" si="14">(SUM(B56:J56))*40/100</f>
        <v>10.4</v>
      </c>
      <c r="Q56" s="31">
        <f t="shared" ref="Q56" si="15">SUM(K56:N56)*80/100</f>
        <v>8</v>
      </c>
      <c r="R56" s="28">
        <f t="shared" ref="R56" si="16">P56+Q56</f>
        <v>18.399999999999999</v>
      </c>
      <c r="T56" s="79">
        <v>0</v>
      </c>
      <c r="U56" s="104"/>
      <c r="V56" s="28"/>
      <c r="W56" s="79">
        <f t="shared" si="11"/>
        <v>18.399999999999999</v>
      </c>
      <c r="X56" s="70"/>
      <c r="Y56" s="71">
        <v>0</v>
      </c>
      <c r="Z56" s="71">
        <v>0</v>
      </c>
      <c r="AA56" s="71">
        <f t="shared" si="5"/>
        <v>10</v>
      </c>
      <c r="AB56" s="53">
        <f t="shared" si="6"/>
        <v>10</v>
      </c>
      <c r="AD56" s="54"/>
      <c r="AE56" s="54"/>
      <c r="AF56" s="54"/>
      <c r="AG56" s="54"/>
      <c r="AH56" s="54"/>
      <c r="AI56" s="54"/>
    </row>
    <row r="57" spans="1:35" ht="17.649999999999999" thickBot="1" x14ac:dyDescent="0.5">
      <c r="A57" s="55" t="s">
        <v>51</v>
      </c>
      <c r="B57" s="2">
        <f>feb!F60</f>
        <v>2</v>
      </c>
      <c r="C57" s="2">
        <f>mrt!K60</f>
        <v>4</v>
      </c>
      <c r="D57" s="2">
        <f>apr!L60</f>
        <v>3</v>
      </c>
      <c r="E57" s="2">
        <f>mei!M60</f>
        <v>2</v>
      </c>
      <c r="F57" s="2">
        <f>jun!K60</f>
        <v>1</v>
      </c>
      <c r="G57" s="2">
        <f>jul!K60</f>
        <v>2</v>
      </c>
      <c r="H57" s="2">
        <f>aug!K60</f>
        <v>2</v>
      </c>
      <c r="I57" s="2">
        <f>sep!L60</f>
        <v>8</v>
      </c>
      <c r="J57" s="2">
        <f>okt!H60</f>
        <v>1</v>
      </c>
      <c r="K57" s="2"/>
      <c r="L57" s="2"/>
      <c r="M57" s="2"/>
      <c r="N57" s="2">
        <v>20</v>
      </c>
      <c r="O57" s="23">
        <f t="shared" si="8"/>
        <v>45</v>
      </c>
      <c r="P57" s="31">
        <f t="shared" si="9"/>
        <v>10</v>
      </c>
      <c r="Q57" s="31">
        <f t="shared" si="10"/>
        <v>16</v>
      </c>
      <c r="R57" s="28">
        <f t="shared" ref="R57:R86" si="17">P57+Q57</f>
        <v>26</v>
      </c>
      <c r="T57" s="79">
        <v>30.4</v>
      </c>
      <c r="U57" s="104"/>
      <c r="V57" s="28"/>
      <c r="W57" s="79">
        <f t="shared" si="11"/>
        <v>56.4</v>
      </c>
      <c r="X57" s="70"/>
      <c r="Y57" s="71">
        <v>5</v>
      </c>
      <c r="Z57" s="71">
        <v>20</v>
      </c>
      <c r="AA57" s="71">
        <f t="shared" si="5"/>
        <v>20</v>
      </c>
      <c r="AB57" s="53">
        <f t="shared" si="6"/>
        <v>45</v>
      </c>
      <c r="AD57" s="54"/>
      <c r="AE57" s="54"/>
      <c r="AF57" s="54"/>
      <c r="AG57" s="54"/>
      <c r="AH57" s="54"/>
      <c r="AI57" s="54"/>
    </row>
    <row r="58" spans="1:35" ht="17.649999999999999" thickBot="1" x14ac:dyDescent="0.5">
      <c r="A58" s="55" t="s">
        <v>70</v>
      </c>
      <c r="B58" s="2">
        <f>feb!F61</f>
        <v>0</v>
      </c>
      <c r="C58" s="2">
        <f>mrt!K61</f>
        <v>0</v>
      </c>
      <c r="D58" s="2">
        <f>apr!L61</f>
        <v>1</v>
      </c>
      <c r="E58" s="2">
        <f>mei!M61</f>
        <v>0</v>
      </c>
      <c r="F58" s="2">
        <f>jun!K61</f>
        <v>1</v>
      </c>
      <c r="G58" s="2">
        <f>jul!K61</f>
        <v>0</v>
      </c>
      <c r="H58" s="2">
        <f>aug!K61</f>
        <v>0</v>
      </c>
      <c r="I58" s="2">
        <f>sep!L61</f>
        <v>0</v>
      </c>
      <c r="J58" s="2">
        <f>okt!H61</f>
        <v>0</v>
      </c>
      <c r="K58" s="2"/>
      <c r="L58" s="2"/>
      <c r="M58" s="2"/>
      <c r="N58" s="2"/>
      <c r="O58" s="23">
        <f t="shared" si="8"/>
        <v>2</v>
      </c>
      <c r="P58" s="31">
        <f t="shared" si="9"/>
        <v>0.8</v>
      </c>
      <c r="Q58" s="31">
        <f t="shared" si="10"/>
        <v>0</v>
      </c>
      <c r="R58" s="28">
        <f t="shared" si="17"/>
        <v>0.8</v>
      </c>
      <c r="T58" s="79">
        <v>3.2</v>
      </c>
      <c r="U58" s="104"/>
      <c r="V58" s="28"/>
      <c r="W58" s="79">
        <f t="shared" si="11"/>
        <v>4</v>
      </c>
      <c r="X58" s="70"/>
      <c r="Y58" s="71">
        <v>0</v>
      </c>
      <c r="Z58" s="71">
        <f xml:space="preserve"> K58+L58+M58+N58</f>
        <v>0</v>
      </c>
      <c r="AA58" s="71">
        <f t="shared" si="5"/>
        <v>0</v>
      </c>
      <c r="AB58" s="40">
        <f t="shared" si="6"/>
        <v>0</v>
      </c>
      <c r="AD58" s="54"/>
      <c r="AE58" s="54"/>
      <c r="AF58" s="54"/>
      <c r="AG58" s="54"/>
      <c r="AH58" s="54"/>
      <c r="AI58" s="54"/>
    </row>
    <row r="59" spans="1:35" ht="17.649999999999999" thickBot="1" x14ac:dyDescent="0.5">
      <c r="A59" s="55" t="s">
        <v>12</v>
      </c>
      <c r="B59" s="2">
        <f>feb!F62</f>
        <v>0</v>
      </c>
      <c r="C59" s="2">
        <f>mrt!K62</f>
        <v>2</v>
      </c>
      <c r="D59" s="2">
        <f>apr!L62</f>
        <v>0</v>
      </c>
      <c r="E59" s="2">
        <f>mei!M62</f>
        <v>0</v>
      </c>
      <c r="F59" s="2">
        <f>jun!K62</f>
        <v>0</v>
      </c>
      <c r="G59" s="2">
        <f>jul!K62</f>
        <v>0</v>
      </c>
      <c r="H59" s="2">
        <f>aug!K62</f>
        <v>0</v>
      </c>
      <c r="I59" s="2">
        <f>sep!L62</f>
        <v>0</v>
      </c>
      <c r="J59" s="2">
        <f>okt!H62</f>
        <v>1</v>
      </c>
      <c r="K59" s="2"/>
      <c r="L59" s="2"/>
      <c r="M59" s="2"/>
      <c r="N59" s="2">
        <v>10</v>
      </c>
      <c r="O59" s="23">
        <f t="shared" si="8"/>
        <v>13</v>
      </c>
      <c r="P59" s="31">
        <f t="shared" si="9"/>
        <v>1.2</v>
      </c>
      <c r="Q59" s="31">
        <f t="shared" si="10"/>
        <v>8</v>
      </c>
      <c r="R59" s="28">
        <f t="shared" si="17"/>
        <v>9.1999999999999993</v>
      </c>
      <c r="T59" s="79">
        <v>30</v>
      </c>
      <c r="U59" s="104"/>
      <c r="V59" s="28"/>
      <c r="W59" s="79">
        <f t="shared" si="11"/>
        <v>39.200000000000003</v>
      </c>
      <c r="X59" s="70"/>
      <c r="Y59" s="71">
        <v>20</v>
      </c>
      <c r="Z59" s="71">
        <v>20</v>
      </c>
      <c r="AA59" s="71">
        <f t="shared" si="5"/>
        <v>10</v>
      </c>
      <c r="AB59" s="53">
        <f t="shared" si="6"/>
        <v>50</v>
      </c>
      <c r="AD59" s="54"/>
      <c r="AE59" s="54"/>
      <c r="AF59" s="54"/>
      <c r="AG59" s="54"/>
      <c r="AH59" s="54"/>
      <c r="AI59" s="54"/>
    </row>
    <row r="60" spans="1:35" ht="17.649999999999999" thickBot="1" x14ac:dyDescent="0.5">
      <c r="A60" s="55" t="s">
        <v>61</v>
      </c>
      <c r="B60" s="2">
        <f>feb!F63</f>
        <v>0</v>
      </c>
      <c r="C60" s="2">
        <f>mrt!K63</f>
        <v>0</v>
      </c>
      <c r="D60" s="2">
        <f>apr!L63</f>
        <v>3</v>
      </c>
      <c r="E60" s="2">
        <f>mei!M63</f>
        <v>3</v>
      </c>
      <c r="F60" s="2">
        <f>jun!K63</f>
        <v>2</v>
      </c>
      <c r="G60" s="2">
        <f>jul!K63</f>
        <v>3</v>
      </c>
      <c r="H60" s="2">
        <f>aug!K63</f>
        <v>1</v>
      </c>
      <c r="I60" s="2">
        <f>sep!L63</f>
        <v>1</v>
      </c>
      <c r="J60" s="2">
        <f>okt!H63</f>
        <v>1</v>
      </c>
      <c r="K60" s="2"/>
      <c r="L60" s="2"/>
      <c r="M60" s="2"/>
      <c r="N60" s="2">
        <v>10</v>
      </c>
      <c r="O60" s="23">
        <f t="shared" si="8"/>
        <v>24</v>
      </c>
      <c r="P60" s="31">
        <f t="shared" si="9"/>
        <v>5.6</v>
      </c>
      <c r="Q60" s="31">
        <f t="shared" si="10"/>
        <v>8</v>
      </c>
      <c r="R60" s="28">
        <f t="shared" si="17"/>
        <v>13.6</v>
      </c>
      <c r="T60" s="79">
        <v>26.8</v>
      </c>
      <c r="U60" s="104"/>
      <c r="V60" s="28"/>
      <c r="W60" s="79">
        <f t="shared" si="11"/>
        <v>40.4</v>
      </c>
      <c r="X60" s="70"/>
      <c r="Y60" s="71">
        <v>10</v>
      </c>
      <c r="Z60" s="71">
        <v>10</v>
      </c>
      <c r="AA60" s="71">
        <f t="shared" si="5"/>
        <v>10</v>
      </c>
      <c r="AB60" s="53">
        <f t="shared" si="6"/>
        <v>30</v>
      </c>
      <c r="AD60" s="54"/>
      <c r="AE60" s="54"/>
      <c r="AF60" s="54"/>
      <c r="AG60" s="54"/>
      <c r="AH60" s="54"/>
      <c r="AI60" s="54"/>
    </row>
    <row r="61" spans="1:35" ht="17.649999999999999" thickBot="1" x14ac:dyDescent="0.5">
      <c r="A61" s="55" t="s">
        <v>73</v>
      </c>
      <c r="B61" s="2">
        <f>feb!F64</f>
        <v>3</v>
      </c>
      <c r="C61" s="2">
        <f>mrt!K64</f>
        <v>4</v>
      </c>
      <c r="D61" s="2">
        <f>apr!L64</f>
        <v>7</v>
      </c>
      <c r="E61" s="2">
        <f>mei!M64</f>
        <v>7</v>
      </c>
      <c r="F61" s="2">
        <f>jun!K64</f>
        <v>4</v>
      </c>
      <c r="G61" s="2">
        <f>jul!K64</f>
        <v>6</v>
      </c>
      <c r="H61" s="2">
        <f>aug!K64</f>
        <v>6</v>
      </c>
      <c r="I61" s="2">
        <f>sep!L64</f>
        <v>4</v>
      </c>
      <c r="J61" s="2">
        <f>okt!H64</f>
        <v>5</v>
      </c>
      <c r="K61" s="2"/>
      <c r="L61" s="2"/>
      <c r="M61" s="2"/>
      <c r="N61" s="2">
        <v>10</v>
      </c>
      <c r="O61" s="23">
        <f t="shared" si="8"/>
        <v>56</v>
      </c>
      <c r="P61" s="31">
        <f t="shared" si="9"/>
        <v>18.399999999999999</v>
      </c>
      <c r="Q61" s="31">
        <f t="shared" si="10"/>
        <v>8</v>
      </c>
      <c r="R61" s="28">
        <f t="shared" si="17"/>
        <v>26.4</v>
      </c>
      <c r="T61" s="79">
        <v>20.8</v>
      </c>
      <c r="U61" s="104"/>
      <c r="V61" s="28"/>
      <c r="W61" s="79">
        <f t="shared" si="11"/>
        <v>47.2</v>
      </c>
      <c r="X61" s="70"/>
      <c r="Y61" s="71">
        <v>15</v>
      </c>
      <c r="Z61" s="71">
        <v>5</v>
      </c>
      <c r="AA61" s="71">
        <f t="shared" si="5"/>
        <v>10</v>
      </c>
      <c r="AB61" s="53">
        <f t="shared" si="6"/>
        <v>30</v>
      </c>
      <c r="AD61" s="54"/>
      <c r="AE61" s="54"/>
      <c r="AF61" s="54"/>
      <c r="AG61" s="54"/>
      <c r="AH61" s="54"/>
      <c r="AI61" s="54"/>
    </row>
    <row r="62" spans="1:35" ht="17.649999999999999" thickBot="1" x14ac:dyDescent="0.5">
      <c r="A62" s="55" t="s">
        <v>122</v>
      </c>
      <c r="B62" s="2">
        <f>feb!F65</f>
        <v>2</v>
      </c>
      <c r="C62" s="2">
        <f>mrt!K65</f>
        <v>6</v>
      </c>
      <c r="D62" s="2">
        <f>apr!L65</f>
        <v>6</v>
      </c>
      <c r="E62" s="2">
        <f>mei!M65</f>
        <v>4</v>
      </c>
      <c r="F62" s="2">
        <f>jun!K65</f>
        <v>6</v>
      </c>
      <c r="G62" s="2">
        <f>jul!K65</f>
        <v>4</v>
      </c>
      <c r="H62" s="2">
        <f>aug!K65</f>
        <v>6</v>
      </c>
      <c r="I62" s="2">
        <f>sep!L65</f>
        <v>3</v>
      </c>
      <c r="J62" s="2">
        <f>okt!H65</f>
        <v>2</v>
      </c>
      <c r="K62" s="2"/>
      <c r="L62" s="2"/>
      <c r="M62" s="2"/>
      <c r="N62" s="2">
        <v>20</v>
      </c>
      <c r="O62" s="23">
        <f t="shared" ref="O62" si="18">SUM(B62:N62)</f>
        <v>59</v>
      </c>
      <c r="P62" s="31">
        <f t="shared" si="9"/>
        <v>15.6</v>
      </c>
      <c r="Q62" s="31">
        <f t="shared" si="10"/>
        <v>16</v>
      </c>
      <c r="R62" s="28">
        <f t="shared" ref="R62" si="19">P62+Q62</f>
        <v>31.6</v>
      </c>
      <c r="T62" s="79">
        <v>37.200000000000003</v>
      </c>
      <c r="U62" s="104"/>
      <c r="V62" s="28"/>
      <c r="W62" s="79">
        <f t="shared" si="11"/>
        <v>68.800000000000011</v>
      </c>
      <c r="X62" s="70"/>
      <c r="Y62" s="71"/>
      <c r="Z62" s="71">
        <v>20</v>
      </c>
      <c r="AA62" s="71">
        <f t="shared" si="5"/>
        <v>20</v>
      </c>
      <c r="AB62" s="53">
        <f t="shared" si="6"/>
        <v>40</v>
      </c>
      <c r="AC62" s="105"/>
      <c r="AD62" s="54"/>
      <c r="AE62" s="54"/>
      <c r="AF62" s="54"/>
      <c r="AG62" s="54"/>
      <c r="AH62" s="54"/>
      <c r="AI62" s="54"/>
    </row>
    <row r="63" spans="1:35" ht="17.649999999999999" thickBot="1" x14ac:dyDescent="0.5">
      <c r="A63" s="55" t="s">
        <v>13</v>
      </c>
      <c r="B63" s="2">
        <f>feb!F66</f>
        <v>0</v>
      </c>
      <c r="C63" s="2">
        <f>mrt!K66</f>
        <v>0</v>
      </c>
      <c r="D63" s="2">
        <f>apr!L66</f>
        <v>6</v>
      </c>
      <c r="E63" s="2">
        <f>mei!M66</f>
        <v>2</v>
      </c>
      <c r="F63" s="2">
        <f>jun!K66</f>
        <v>3</v>
      </c>
      <c r="G63" s="2">
        <f>jul!K66</f>
        <v>2</v>
      </c>
      <c r="H63" s="2">
        <f>aug!K66</f>
        <v>4</v>
      </c>
      <c r="I63" s="2">
        <f>sep!L66</f>
        <v>3</v>
      </c>
      <c r="J63" s="2">
        <f>okt!H66</f>
        <v>3</v>
      </c>
      <c r="K63" s="2">
        <v>10</v>
      </c>
      <c r="L63" s="2">
        <v>40</v>
      </c>
      <c r="M63" s="2">
        <v>5</v>
      </c>
      <c r="N63" s="2">
        <v>20</v>
      </c>
      <c r="O63" s="23">
        <f t="shared" si="8"/>
        <v>98</v>
      </c>
      <c r="P63" s="31">
        <f t="shared" ref="P63:P98" si="20">(SUM(B63:J63))*40/100</f>
        <v>9.1999999999999993</v>
      </c>
      <c r="Q63" s="31">
        <f t="shared" ref="Q63:Q98" si="21">SUM(K63:N63)*80/100</f>
        <v>60</v>
      </c>
      <c r="R63" s="28">
        <f t="shared" si="17"/>
        <v>69.2</v>
      </c>
      <c r="T63" s="79">
        <v>215.6</v>
      </c>
      <c r="U63" s="104"/>
      <c r="V63" s="28"/>
      <c r="W63" s="79">
        <f t="shared" si="11"/>
        <v>284.8</v>
      </c>
      <c r="X63" s="70"/>
      <c r="Y63" s="71">
        <v>85</v>
      </c>
      <c r="Z63" s="71">
        <v>85</v>
      </c>
      <c r="AA63" s="71">
        <f t="shared" si="5"/>
        <v>75</v>
      </c>
      <c r="AB63" s="53">
        <f t="shared" si="6"/>
        <v>245</v>
      </c>
      <c r="AD63" s="54"/>
      <c r="AE63" s="54"/>
      <c r="AF63" s="54"/>
      <c r="AG63" s="54"/>
      <c r="AH63" s="54"/>
      <c r="AI63" s="54"/>
    </row>
    <row r="64" spans="1:35" ht="17.649999999999999" thickBot="1" x14ac:dyDescent="0.5">
      <c r="A64" s="55" t="s">
        <v>47</v>
      </c>
      <c r="B64" s="2">
        <f>feb!F67</f>
        <v>3</v>
      </c>
      <c r="C64" s="2">
        <f>mrt!K67</f>
        <v>8</v>
      </c>
      <c r="D64" s="2">
        <f>apr!L67</f>
        <v>10</v>
      </c>
      <c r="E64" s="2">
        <f>mei!M67</f>
        <v>10</v>
      </c>
      <c r="F64" s="2">
        <f>jun!K67</f>
        <v>7</v>
      </c>
      <c r="G64" s="2">
        <f>jul!K67</f>
        <v>9</v>
      </c>
      <c r="H64" s="2">
        <f>aug!K67</f>
        <v>9</v>
      </c>
      <c r="I64" s="2">
        <f>sep!L67</f>
        <v>10</v>
      </c>
      <c r="J64" s="2">
        <f>okt!H67</f>
        <v>6</v>
      </c>
      <c r="K64" s="2">
        <v>10</v>
      </c>
      <c r="L64" s="2"/>
      <c r="M64" s="2">
        <v>5</v>
      </c>
      <c r="N64" s="2">
        <v>30</v>
      </c>
      <c r="O64" s="23">
        <f t="shared" si="8"/>
        <v>117</v>
      </c>
      <c r="P64" s="31">
        <f t="shared" si="20"/>
        <v>28.8</v>
      </c>
      <c r="Q64" s="31">
        <f t="shared" si="21"/>
        <v>36</v>
      </c>
      <c r="R64" s="28">
        <f t="shared" si="17"/>
        <v>64.8</v>
      </c>
      <c r="T64" s="79">
        <v>350.4</v>
      </c>
      <c r="U64" s="104"/>
      <c r="V64" s="28"/>
      <c r="W64" s="79">
        <f t="shared" si="11"/>
        <v>415.2</v>
      </c>
      <c r="X64" s="70"/>
      <c r="Y64" s="71">
        <v>55</v>
      </c>
      <c r="Z64" s="71">
        <v>35</v>
      </c>
      <c r="AA64" s="71">
        <f t="shared" si="5"/>
        <v>45</v>
      </c>
      <c r="AB64" s="53">
        <f t="shared" si="6"/>
        <v>135</v>
      </c>
      <c r="AD64" s="54"/>
      <c r="AE64" s="54"/>
      <c r="AF64" s="54"/>
      <c r="AG64" s="54"/>
      <c r="AH64" s="54"/>
      <c r="AI64" s="54"/>
    </row>
    <row r="65" spans="1:35" ht="17.649999999999999" thickBot="1" x14ac:dyDescent="0.5">
      <c r="A65" s="55" t="s">
        <v>86</v>
      </c>
      <c r="B65" s="2">
        <f>feb!F68</f>
        <v>1</v>
      </c>
      <c r="C65" s="2">
        <f>mrt!K68</f>
        <v>1</v>
      </c>
      <c r="D65" s="2">
        <f>apr!L68</f>
        <v>1</v>
      </c>
      <c r="E65" s="2">
        <f>mei!M68</f>
        <v>1</v>
      </c>
      <c r="F65" s="2">
        <f>jun!K68</f>
        <v>3</v>
      </c>
      <c r="G65" s="2">
        <f>jul!K68</f>
        <v>1</v>
      </c>
      <c r="H65" s="2">
        <f>aug!K68</f>
        <v>3</v>
      </c>
      <c r="I65" s="2">
        <f>sep!L68</f>
        <v>1</v>
      </c>
      <c r="J65" s="2">
        <f>okt!H68</f>
        <v>2</v>
      </c>
      <c r="K65" s="2"/>
      <c r="L65" s="2"/>
      <c r="M65" s="2"/>
      <c r="N65" s="2"/>
      <c r="O65" s="23">
        <f t="shared" ref="O65:O97" si="22">SUM(B65:N65)</f>
        <v>14</v>
      </c>
      <c r="P65" s="31">
        <f t="shared" si="20"/>
        <v>5.6</v>
      </c>
      <c r="Q65" s="31">
        <f t="shared" si="21"/>
        <v>0</v>
      </c>
      <c r="R65" s="28">
        <f t="shared" si="17"/>
        <v>5.6</v>
      </c>
      <c r="T65" s="79">
        <v>33.6</v>
      </c>
      <c r="U65" s="104"/>
      <c r="V65" s="28"/>
      <c r="W65" s="79">
        <f t="shared" ref="W65:W96" si="23">R65+T65-V65+U65</f>
        <v>39.200000000000003</v>
      </c>
      <c r="X65" s="70"/>
      <c r="Y65" s="71">
        <v>0</v>
      </c>
      <c r="Z65" s="71">
        <f t="shared" ref="Z65:Z82" si="24" xml:space="preserve"> K65+L65+M65+N65</f>
        <v>0</v>
      </c>
      <c r="AA65" s="71">
        <f t="shared" ref="AA65:AA98" si="25">K65+L65+M65+N65</f>
        <v>0</v>
      </c>
      <c r="AB65" s="40">
        <f t="shared" ref="AB65:AB98" si="26">Y65+Z65+AA65</f>
        <v>0</v>
      </c>
      <c r="AD65" s="54"/>
      <c r="AE65" s="54"/>
      <c r="AF65" s="54"/>
      <c r="AG65" s="54"/>
      <c r="AH65" s="54"/>
      <c r="AI65" s="54"/>
    </row>
    <row r="66" spans="1:35" ht="17.649999999999999" thickBot="1" x14ac:dyDescent="0.5">
      <c r="A66" s="55" t="s">
        <v>14</v>
      </c>
      <c r="B66" s="2">
        <f>feb!F69</f>
        <v>4</v>
      </c>
      <c r="C66" s="2">
        <f>mrt!K69</f>
        <v>6</v>
      </c>
      <c r="D66" s="2">
        <f>apr!L69</f>
        <v>7</v>
      </c>
      <c r="E66" s="2">
        <f>mei!M69</f>
        <v>9</v>
      </c>
      <c r="F66" s="2">
        <f>jun!K69</f>
        <v>5</v>
      </c>
      <c r="G66" s="2">
        <f>jul!K69</f>
        <v>8</v>
      </c>
      <c r="H66" s="2">
        <f>aug!K69</f>
        <v>5</v>
      </c>
      <c r="I66" s="2">
        <f>sep!L69</f>
        <v>7</v>
      </c>
      <c r="J66" s="2">
        <f>okt!H69</f>
        <v>4</v>
      </c>
      <c r="K66" s="2"/>
      <c r="L66" s="2"/>
      <c r="M66" s="2"/>
      <c r="N66" s="2">
        <v>10</v>
      </c>
      <c r="O66" s="23">
        <f t="shared" si="22"/>
        <v>65</v>
      </c>
      <c r="P66" s="31">
        <f t="shared" si="20"/>
        <v>22</v>
      </c>
      <c r="Q66" s="31">
        <f t="shared" si="21"/>
        <v>8</v>
      </c>
      <c r="R66" s="28">
        <f t="shared" si="17"/>
        <v>30</v>
      </c>
      <c r="T66" s="79">
        <v>166.8</v>
      </c>
      <c r="U66" s="104"/>
      <c r="V66" s="28"/>
      <c r="W66" s="79">
        <f t="shared" si="23"/>
        <v>196.8</v>
      </c>
      <c r="X66" s="70"/>
      <c r="Y66" s="71">
        <v>40</v>
      </c>
      <c r="Z66" s="71">
        <v>10</v>
      </c>
      <c r="AA66" s="71">
        <f t="shared" si="25"/>
        <v>10</v>
      </c>
      <c r="AB66" s="53">
        <f t="shared" si="26"/>
        <v>60</v>
      </c>
      <c r="AD66" s="54"/>
      <c r="AE66" s="54"/>
      <c r="AF66" s="54"/>
      <c r="AG66" s="54"/>
      <c r="AH66" s="54"/>
      <c r="AI66" s="54"/>
    </row>
    <row r="67" spans="1:35" ht="17.649999999999999" thickBot="1" x14ac:dyDescent="0.5">
      <c r="A67" s="55" t="s">
        <v>46</v>
      </c>
      <c r="B67" s="2">
        <f>feb!F70</f>
        <v>0</v>
      </c>
      <c r="C67" s="2">
        <f>mrt!K70</f>
        <v>0</v>
      </c>
      <c r="D67" s="2">
        <f>apr!L70</f>
        <v>6</v>
      </c>
      <c r="E67" s="2">
        <f>mei!M70</f>
        <v>2</v>
      </c>
      <c r="F67" s="2">
        <f>jun!K70</f>
        <v>1</v>
      </c>
      <c r="G67" s="2">
        <f>jul!K70</f>
        <v>1</v>
      </c>
      <c r="H67" s="2">
        <f>aug!K70</f>
        <v>4</v>
      </c>
      <c r="I67" s="2">
        <f>sep!L70</f>
        <v>1</v>
      </c>
      <c r="J67" s="2">
        <f>okt!H70</f>
        <v>1</v>
      </c>
      <c r="K67" s="2"/>
      <c r="L67" s="2">
        <v>40</v>
      </c>
      <c r="M67" s="2">
        <v>5</v>
      </c>
      <c r="N67" s="2">
        <v>20</v>
      </c>
      <c r="O67" s="23">
        <f t="shared" si="22"/>
        <v>81</v>
      </c>
      <c r="P67" s="31">
        <f t="shared" si="20"/>
        <v>6.4</v>
      </c>
      <c r="Q67" s="31">
        <f t="shared" si="21"/>
        <v>52</v>
      </c>
      <c r="R67" s="28">
        <f t="shared" si="17"/>
        <v>58.4</v>
      </c>
      <c r="T67" s="79">
        <v>143</v>
      </c>
      <c r="U67" s="104"/>
      <c r="V67" s="28"/>
      <c r="W67" s="79">
        <f t="shared" si="23"/>
        <v>201.4</v>
      </c>
      <c r="X67" s="70"/>
      <c r="Y67" s="71">
        <v>25</v>
      </c>
      <c r="Z67" s="71">
        <v>60</v>
      </c>
      <c r="AA67" s="71">
        <f t="shared" si="25"/>
        <v>65</v>
      </c>
      <c r="AB67" s="53">
        <f t="shared" si="26"/>
        <v>150</v>
      </c>
      <c r="AD67" s="54"/>
      <c r="AE67" s="54"/>
      <c r="AF67" s="54"/>
      <c r="AG67" s="54"/>
      <c r="AH67" s="54"/>
      <c r="AI67" s="54"/>
    </row>
    <row r="68" spans="1:35" ht="17.649999999999999" thickBot="1" x14ac:dyDescent="0.5">
      <c r="A68" s="55" t="s">
        <v>15</v>
      </c>
      <c r="B68" s="2">
        <f>feb!F71</f>
        <v>0</v>
      </c>
      <c r="C68" s="2">
        <f>mrt!K71</f>
        <v>0</v>
      </c>
      <c r="D68" s="2">
        <f>apr!L71</f>
        <v>0</v>
      </c>
      <c r="E68" s="2">
        <f>mei!M71</f>
        <v>0</v>
      </c>
      <c r="F68" s="2">
        <f>jun!K71</f>
        <v>0</v>
      </c>
      <c r="G68" s="2">
        <f>jul!K71</f>
        <v>0</v>
      </c>
      <c r="H68" s="2">
        <f>aug!K71</f>
        <v>0</v>
      </c>
      <c r="I68" s="2">
        <f>sep!L71</f>
        <v>0</v>
      </c>
      <c r="J68" s="2">
        <f>okt!H71</f>
        <v>0</v>
      </c>
      <c r="K68" s="2"/>
      <c r="L68" s="2"/>
      <c r="M68" s="2"/>
      <c r="N68" s="2"/>
      <c r="O68" s="23">
        <f t="shared" si="22"/>
        <v>0</v>
      </c>
      <c r="P68" s="31">
        <f t="shared" si="20"/>
        <v>0</v>
      </c>
      <c r="Q68" s="31">
        <f t="shared" si="21"/>
        <v>0</v>
      </c>
      <c r="R68" s="28">
        <f t="shared" si="17"/>
        <v>0</v>
      </c>
      <c r="T68" s="79">
        <v>0</v>
      </c>
      <c r="U68" s="104"/>
      <c r="V68" s="28"/>
      <c r="W68" s="79">
        <f t="shared" si="23"/>
        <v>0</v>
      </c>
      <c r="X68" s="70"/>
      <c r="Y68" s="71">
        <v>0</v>
      </c>
      <c r="Z68" s="71">
        <f t="shared" si="24"/>
        <v>0</v>
      </c>
      <c r="AA68" s="71">
        <f t="shared" si="25"/>
        <v>0</v>
      </c>
      <c r="AB68" s="40">
        <f t="shared" si="26"/>
        <v>0</v>
      </c>
      <c r="AD68" s="54"/>
      <c r="AE68" s="54"/>
      <c r="AF68" s="54"/>
      <c r="AG68" s="54"/>
      <c r="AH68" s="54"/>
      <c r="AI68" s="54"/>
    </row>
    <row r="69" spans="1:35" ht="17.649999999999999" thickBot="1" x14ac:dyDescent="0.5">
      <c r="A69" s="55" t="s">
        <v>54</v>
      </c>
      <c r="B69" s="2">
        <f>feb!F72</f>
        <v>3</v>
      </c>
      <c r="C69" s="2">
        <f>mrt!K72</f>
        <v>2</v>
      </c>
      <c r="D69" s="2">
        <f>apr!L72</f>
        <v>7</v>
      </c>
      <c r="E69" s="2">
        <f>mei!M72</f>
        <v>7</v>
      </c>
      <c r="F69" s="2">
        <f>jun!K72</f>
        <v>2</v>
      </c>
      <c r="G69" s="2">
        <f>jul!K72</f>
        <v>4</v>
      </c>
      <c r="H69" s="2">
        <f>aug!K72</f>
        <v>3</v>
      </c>
      <c r="I69" s="2">
        <f>sep!L72</f>
        <v>4</v>
      </c>
      <c r="J69" s="2">
        <f>okt!H72</f>
        <v>3</v>
      </c>
      <c r="K69" s="2"/>
      <c r="L69" s="2"/>
      <c r="M69" s="2"/>
      <c r="N69" s="2"/>
      <c r="O69" s="23">
        <f t="shared" si="22"/>
        <v>35</v>
      </c>
      <c r="P69" s="31">
        <f t="shared" si="20"/>
        <v>14</v>
      </c>
      <c r="Q69" s="31">
        <f t="shared" si="21"/>
        <v>0</v>
      </c>
      <c r="R69" s="28">
        <f t="shared" si="17"/>
        <v>14</v>
      </c>
      <c r="T69" s="79">
        <v>53.6</v>
      </c>
      <c r="U69" s="104"/>
      <c r="V69" s="28"/>
      <c r="W69" s="79">
        <f t="shared" si="23"/>
        <v>67.599999999999994</v>
      </c>
      <c r="X69" s="70"/>
      <c r="Y69" s="71">
        <v>15</v>
      </c>
      <c r="Z69" s="71">
        <f t="shared" si="24"/>
        <v>0</v>
      </c>
      <c r="AA69" s="71">
        <f t="shared" si="25"/>
        <v>0</v>
      </c>
      <c r="AB69" s="53">
        <f t="shared" si="26"/>
        <v>15</v>
      </c>
      <c r="AD69" s="54"/>
      <c r="AE69" s="54"/>
      <c r="AF69" s="54"/>
      <c r="AG69" s="54"/>
      <c r="AH69" s="54"/>
      <c r="AI69" s="54"/>
    </row>
    <row r="70" spans="1:35" ht="17.649999999999999" thickBot="1" x14ac:dyDescent="0.5">
      <c r="A70" s="55" t="s">
        <v>103</v>
      </c>
      <c r="B70" s="2">
        <f>feb!F73</f>
        <v>0</v>
      </c>
      <c r="C70" s="2">
        <f>mrt!K73</f>
        <v>0</v>
      </c>
      <c r="D70" s="2">
        <f>apr!L73</f>
        <v>0</v>
      </c>
      <c r="E70" s="2">
        <f>mei!M73</f>
        <v>0</v>
      </c>
      <c r="F70" s="2">
        <f>jun!K73</f>
        <v>0</v>
      </c>
      <c r="G70" s="2">
        <f>jul!K73</f>
        <v>0</v>
      </c>
      <c r="H70" s="2">
        <f>aug!K73</f>
        <v>0</v>
      </c>
      <c r="I70" s="2">
        <f>sep!L73</f>
        <v>0</v>
      </c>
      <c r="J70" s="2">
        <f>okt!H73</f>
        <v>0</v>
      </c>
      <c r="K70" s="2">
        <v>10</v>
      </c>
      <c r="L70" s="2"/>
      <c r="M70" s="2">
        <v>5</v>
      </c>
      <c r="N70" s="2"/>
      <c r="O70" s="23">
        <f t="shared" si="22"/>
        <v>15</v>
      </c>
      <c r="P70" s="31">
        <f t="shared" si="20"/>
        <v>0</v>
      </c>
      <c r="Q70" s="31">
        <f t="shared" si="21"/>
        <v>12</v>
      </c>
      <c r="R70" s="28">
        <f t="shared" si="17"/>
        <v>12</v>
      </c>
      <c r="T70" s="79">
        <v>48.8</v>
      </c>
      <c r="U70" s="104"/>
      <c r="V70" s="28"/>
      <c r="W70" s="79">
        <f t="shared" si="23"/>
        <v>60.8</v>
      </c>
      <c r="X70" s="70"/>
      <c r="Y70" s="71">
        <v>25</v>
      </c>
      <c r="Z70" s="71">
        <v>35</v>
      </c>
      <c r="AA70" s="71">
        <f t="shared" si="25"/>
        <v>15</v>
      </c>
      <c r="AB70" s="53">
        <f t="shared" si="26"/>
        <v>75</v>
      </c>
      <c r="AD70" s="54"/>
      <c r="AE70" s="54"/>
      <c r="AF70" s="54"/>
      <c r="AG70" s="54"/>
      <c r="AH70" s="54"/>
      <c r="AI70" s="54"/>
    </row>
    <row r="71" spans="1:35" ht="17.649999999999999" thickBot="1" x14ac:dyDescent="0.5">
      <c r="A71" s="55" t="s">
        <v>55</v>
      </c>
      <c r="B71" s="2">
        <f>feb!F74</f>
        <v>0</v>
      </c>
      <c r="C71" s="2">
        <f>mrt!K74</f>
        <v>0</v>
      </c>
      <c r="D71" s="2">
        <f>apr!L74</f>
        <v>0</v>
      </c>
      <c r="E71" s="2">
        <f>mei!M74</f>
        <v>1</v>
      </c>
      <c r="F71" s="2">
        <f>jun!K74</f>
        <v>0</v>
      </c>
      <c r="G71" s="2">
        <f>jul!K74</f>
        <v>0</v>
      </c>
      <c r="H71" s="2">
        <f>aug!K74</f>
        <v>0</v>
      </c>
      <c r="I71" s="2">
        <f>sep!L74</f>
        <v>0</v>
      </c>
      <c r="J71" s="2">
        <f>okt!H74</f>
        <v>0</v>
      </c>
      <c r="K71" s="2"/>
      <c r="L71" s="2"/>
      <c r="M71" s="2"/>
      <c r="N71" s="2">
        <v>5</v>
      </c>
      <c r="O71" s="23">
        <f t="shared" si="22"/>
        <v>6</v>
      </c>
      <c r="P71" s="31">
        <f t="shared" si="20"/>
        <v>0.4</v>
      </c>
      <c r="Q71" s="31">
        <f t="shared" si="21"/>
        <v>4</v>
      </c>
      <c r="R71" s="28">
        <f t="shared" si="17"/>
        <v>4.4000000000000004</v>
      </c>
      <c r="T71" s="79">
        <v>37</v>
      </c>
      <c r="U71" s="104"/>
      <c r="V71" s="28"/>
      <c r="W71" s="79">
        <f t="shared" si="23"/>
        <v>41.4</v>
      </c>
      <c r="X71" s="70"/>
      <c r="Y71" s="71">
        <v>35</v>
      </c>
      <c r="Z71" s="71">
        <v>10</v>
      </c>
      <c r="AA71" s="71">
        <f t="shared" si="25"/>
        <v>5</v>
      </c>
      <c r="AB71" s="53">
        <f t="shared" si="26"/>
        <v>50</v>
      </c>
      <c r="AD71" s="54"/>
      <c r="AE71" s="54"/>
      <c r="AF71" s="54"/>
      <c r="AG71" s="54"/>
      <c r="AH71" s="54"/>
      <c r="AI71" s="54"/>
    </row>
    <row r="72" spans="1:35" ht="17.649999999999999" thickBot="1" x14ac:dyDescent="0.5">
      <c r="A72" s="55" t="s">
        <v>16</v>
      </c>
      <c r="B72" s="2">
        <f>feb!F75</f>
        <v>0</v>
      </c>
      <c r="C72" s="2">
        <f>mrt!K75</f>
        <v>1</v>
      </c>
      <c r="D72" s="2">
        <f>apr!L75</f>
        <v>4</v>
      </c>
      <c r="E72" s="2">
        <f>mei!M75</f>
        <v>7</v>
      </c>
      <c r="F72" s="2">
        <f>jun!K75</f>
        <v>8</v>
      </c>
      <c r="G72" s="2">
        <f>jul!K75</f>
        <v>1</v>
      </c>
      <c r="H72" s="2">
        <f>aug!K75</f>
        <v>6</v>
      </c>
      <c r="I72" s="2">
        <f>sep!L75</f>
        <v>4</v>
      </c>
      <c r="J72" s="2">
        <f>okt!H75</f>
        <v>0</v>
      </c>
      <c r="K72" s="2"/>
      <c r="L72" s="2"/>
      <c r="M72" s="2">
        <v>5</v>
      </c>
      <c r="N72" s="2">
        <v>20</v>
      </c>
      <c r="O72" s="23">
        <f t="shared" si="22"/>
        <v>56</v>
      </c>
      <c r="P72" s="31">
        <f t="shared" si="20"/>
        <v>12.4</v>
      </c>
      <c r="Q72" s="31">
        <f t="shared" si="21"/>
        <v>20</v>
      </c>
      <c r="R72" s="28">
        <f t="shared" si="17"/>
        <v>32.4</v>
      </c>
      <c r="T72" s="79">
        <v>67.599999999999994</v>
      </c>
      <c r="U72" s="104"/>
      <c r="V72" s="28"/>
      <c r="W72" s="79">
        <f t="shared" si="23"/>
        <v>100</v>
      </c>
      <c r="X72" s="70"/>
      <c r="Y72" s="71">
        <v>25</v>
      </c>
      <c r="Z72" s="71">
        <v>20</v>
      </c>
      <c r="AA72" s="71">
        <f t="shared" si="25"/>
        <v>25</v>
      </c>
      <c r="AB72" s="53">
        <f t="shared" si="26"/>
        <v>70</v>
      </c>
      <c r="AD72" s="54"/>
      <c r="AE72" s="54"/>
      <c r="AF72" s="54"/>
      <c r="AG72" s="54"/>
      <c r="AH72" s="54"/>
      <c r="AI72" s="54"/>
    </row>
    <row r="73" spans="1:35" ht="17.649999999999999" thickBot="1" x14ac:dyDescent="0.5">
      <c r="A73" s="55" t="s">
        <v>81</v>
      </c>
      <c r="B73" s="2">
        <f>feb!F76</f>
        <v>3</v>
      </c>
      <c r="C73" s="2">
        <f>mrt!K76</f>
        <v>3</v>
      </c>
      <c r="D73" s="2">
        <f>apr!L76</f>
        <v>6</v>
      </c>
      <c r="E73" s="2">
        <f>mei!M76</f>
        <v>5</v>
      </c>
      <c r="F73" s="2">
        <f>jun!K76</f>
        <v>4</v>
      </c>
      <c r="G73" s="2">
        <f>jul!K76</f>
        <v>5</v>
      </c>
      <c r="H73" s="2">
        <f>aug!K76</f>
        <v>5</v>
      </c>
      <c r="I73" s="2">
        <f>sep!L76</f>
        <v>6</v>
      </c>
      <c r="J73" s="2">
        <f>okt!H76</f>
        <v>3</v>
      </c>
      <c r="K73" s="2"/>
      <c r="L73" s="2"/>
      <c r="M73" s="2"/>
      <c r="N73" s="2"/>
      <c r="O73" s="23">
        <f t="shared" si="22"/>
        <v>40</v>
      </c>
      <c r="P73" s="31">
        <f t="shared" si="20"/>
        <v>16</v>
      </c>
      <c r="Q73" s="31">
        <f t="shared" si="21"/>
        <v>0</v>
      </c>
      <c r="R73" s="28">
        <f t="shared" si="17"/>
        <v>16</v>
      </c>
      <c r="T73" s="79">
        <v>31.6</v>
      </c>
      <c r="U73" s="104"/>
      <c r="V73" s="28">
        <v>40</v>
      </c>
      <c r="W73" s="79">
        <f t="shared" si="23"/>
        <v>7.6000000000000014</v>
      </c>
      <c r="X73" s="70"/>
      <c r="Y73" s="71">
        <v>0</v>
      </c>
      <c r="Z73" s="71">
        <v>20</v>
      </c>
      <c r="AA73" s="71">
        <f t="shared" si="25"/>
        <v>0</v>
      </c>
      <c r="AB73" s="53">
        <f t="shared" si="26"/>
        <v>20</v>
      </c>
      <c r="AD73" s="54"/>
      <c r="AE73" s="54"/>
      <c r="AF73" s="54"/>
      <c r="AG73" s="54"/>
      <c r="AH73" s="54"/>
      <c r="AI73" s="54"/>
    </row>
    <row r="74" spans="1:35" ht="17.649999999999999" thickBot="1" x14ac:dyDescent="0.5">
      <c r="A74" s="55" t="s">
        <v>17</v>
      </c>
      <c r="B74" s="2">
        <f>feb!F77</f>
        <v>4</v>
      </c>
      <c r="C74" s="2">
        <f>mrt!K77</f>
        <v>6</v>
      </c>
      <c r="D74" s="2">
        <f>apr!L77</f>
        <v>4</v>
      </c>
      <c r="E74" s="2">
        <f>mei!M77</f>
        <v>3</v>
      </c>
      <c r="F74" s="2">
        <f>jun!K77</f>
        <v>3</v>
      </c>
      <c r="G74" s="2">
        <f>jul!K77</f>
        <v>2</v>
      </c>
      <c r="H74" s="2">
        <f>aug!K77</f>
        <v>6</v>
      </c>
      <c r="I74" s="2">
        <f>sep!L77</f>
        <v>0</v>
      </c>
      <c r="J74" s="2">
        <f>okt!H77</f>
        <v>0</v>
      </c>
      <c r="K74" s="2"/>
      <c r="L74" s="2"/>
      <c r="M74" s="2"/>
      <c r="N74" s="2">
        <v>10</v>
      </c>
      <c r="O74" s="23">
        <f t="shared" si="22"/>
        <v>38</v>
      </c>
      <c r="P74" s="31">
        <f t="shared" si="20"/>
        <v>11.2</v>
      </c>
      <c r="Q74" s="31">
        <f t="shared" si="21"/>
        <v>8</v>
      </c>
      <c r="R74" s="28">
        <f t="shared" si="17"/>
        <v>19.2</v>
      </c>
      <c r="T74" s="79">
        <v>43.6</v>
      </c>
      <c r="U74" s="104"/>
      <c r="V74" s="28"/>
      <c r="W74" s="79">
        <f t="shared" si="23"/>
        <v>62.8</v>
      </c>
      <c r="X74" s="70"/>
      <c r="Y74" s="71">
        <v>0</v>
      </c>
      <c r="Z74" s="71">
        <f t="shared" si="24"/>
        <v>10</v>
      </c>
      <c r="AA74" s="71">
        <f t="shared" si="25"/>
        <v>10</v>
      </c>
      <c r="AB74" s="53">
        <f t="shared" si="26"/>
        <v>20</v>
      </c>
      <c r="AD74" s="54"/>
      <c r="AE74" s="54"/>
      <c r="AF74" s="54"/>
      <c r="AG74" s="54"/>
      <c r="AH74" s="54"/>
      <c r="AI74" s="54"/>
    </row>
    <row r="75" spans="1:35" ht="17.649999999999999" thickBot="1" x14ac:dyDescent="0.5">
      <c r="A75" s="55" t="s">
        <v>18</v>
      </c>
      <c r="B75" s="2">
        <f>feb!F78</f>
        <v>2</v>
      </c>
      <c r="C75" s="2">
        <f>mrt!K78</f>
        <v>4</v>
      </c>
      <c r="D75" s="2">
        <f>apr!L78</f>
        <v>7</v>
      </c>
      <c r="E75" s="2">
        <f>mei!M78</f>
        <v>6</v>
      </c>
      <c r="F75" s="2">
        <f>jun!K78</f>
        <v>3</v>
      </c>
      <c r="G75" s="2">
        <f>jul!K78</f>
        <v>5</v>
      </c>
      <c r="H75" s="2">
        <f>aug!K78</f>
        <v>6</v>
      </c>
      <c r="I75" s="2">
        <f>sep!L78</f>
        <v>4</v>
      </c>
      <c r="J75" s="2">
        <f>okt!H78</f>
        <v>2</v>
      </c>
      <c r="K75" s="2"/>
      <c r="L75" s="2"/>
      <c r="M75" s="2"/>
      <c r="N75" s="2">
        <v>10</v>
      </c>
      <c r="O75" s="23">
        <f t="shared" si="22"/>
        <v>49</v>
      </c>
      <c r="P75" s="31">
        <f t="shared" si="20"/>
        <v>15.6</v>
      </c>
      <c r="Q75" s="31">
        <f t="shared" si="21"/>
        <v>8</v>
      </c>
      <c r="R75" s="28">
        <f t="shared" si="17"/>
        <v>23.6</v>
      </c>
      <c r="T75" s="79">
        <v>13.2</v>
      </c>
      <c r="U75" s="104"/>
      <c r="V75" s="28"/>
      <c r="W75" s="79">
        <f t="shared" si="23"/>
        <v>36.799999999999997</v>
      </c>
      <c r="X75" s="70"/>
      <c r="Y75" s="71">
        <v>10</v>
      </c>
      <c r="Z75" s="71">
        <f t="shared" si="24"/>
        <v>10</v>
      </c>
      <c r="AA75" s="71">
        <f t="shared" si="25"/>
        <v>10</v>
      </c>
      <c r="AB75" s="53">
        <f t="shared" si="26"/>
        <v>30</v>
      </c>
      <c r="AD75" s="54"/>
      <c r="AE75" s="54"/>
      <c r="AF75" s="54"/>
      <c r="AG75" s="54"/>
      <c r="AH75" s="54"/>
      <c r="AI75" s="54"/>
    </row>
    <row r="76" spans="1:35" ht="17.649999999999999" thickBot="1" x14ac:dyDescent="0.5">
      <c r="A76" s="55" t="s">
        <v>107</v>
      </c>
      <c r="B76" s="2">
        <f>feb!F79</f>
        <v>0</v>
      </c>
      <c r="C76" s="2">
        <f>mrt!K79</f>
        <v>3</v>
      </c>
      <c r="D76" s="2">
        <f>apr!L79</f>
        <v>5</v>
      </c>
      <c r="E76" s="2">
        <f>mei!M79</f>
        <v>2</v>
      </c>
      <c r="F76" s="2">
        <f>jun!K79</f>
        <v>1</v>
      </c>
      <c r="G76" s="2">
        <f>jul!K79</f>
        <v>4</v>
      </c>
      <c r="H76" s="2">
        <f>aug!K79</f>
        <v>5</v>
      </c>
      <c r="I76" s="2">
        <f>sep!L79</f>
        <v>3</v>
      </c>
      <c r="J76" s="2">
        <f>okt!H79</f>
        <v>2</v>
      </c>
      <c r="K76" s="2"/>
      <c r="L76" s="2"/>
      <c r="M76" s="2"/>
      <c r="N76" s="2"/>
      <c r="O76" s="23">
        <f t="shared" si="22"/>
        <v>25</v>
      </c>
      <c r="P76" s="31">
        <f t="shared" si="20"/>
        <v>10</v>
      </c>
      <c r="Q76" s="31">
        <f t="shared" si="21"/>
        <v>0</v>
      </c>
      <c r="R76" s="28">
        <f t="shared" si="17"/>
        <v>10</v>
      </c>
      <c r="T76" s="79">
        <v>41.8</v>
      </c>
      <c r="U76" s="104"/>
      <c r="V76" s="28"/>
      <c r="W76" s="79">
        <f t="shared" si="23"/>
        <v>51.8</v>
      </c>
      <c r="X76" s="70"/>
      <c r="Y76" s="71">
        <v>0</v>
      </c>
      <c r="Z76" s="71">
        <v>10</v>
      </c>
      <c r="AA76" s="71">
        <f t="shared" si="25"/>
        <v>0</v>
      </c>
      <c r="AB76" s="40">
        <f t="shared" si="26"/>
        <v>10</v>
      </c>
      <c r="AD76" s="54"/>
      <c r="AE76" s="54"/>
      <c r="AF76" s="54"/>
      <c r="AG76" s="54"/>
      <c r="AH76" s="54"/>
      <c r="AI76" s="54"/>
    </row>
    <row r="77" spans="1:35" ht="17.649999999999999" thickBot="1" x14ac:dyDescent="0.5">
      <c r="A77" s="55" t="s">
        <v>112</v>
      </c>
      <c r="B77" s="2">
        <f>feb!F80</f>
        <v>0</v>
      </c>
      <c r="C77" s="2">
        <f>mrt!K80</f>
        <v>0</v>
      </c>
      <c r="D77" s="2">
        <f>apr!L80</f>
        <v>0</v>
      </c>
      <c r="E77" s="2">
        <f>mei!M80</f>
        <v>0</v>
      </c>
      <c r="F77" s="2">
        <f>jun!K80</f>
        <v>0</v>
      </c>
      <c r="G77" s="2">
        <f>jul!K80</f>
        <v>0</v>
      </c>
      <c r="H77" s="2">
        <f>aug!K80</f>
        <v>0</v>
      </c>
      <c r="I77" s="2">
        <f>sep!L80</f>
        <v>0</v>
      </c>
      <c r="J77" s="2">
        <f>okt!H80</f>
        <v>0</v>
      </c>
      <c r="K77" s="2"/>
      <c r="L77" s="2"/>
      <c r="M77" s="2"/>
      <c r="N77" s="2"/>
      <c r="O77" s="23">
        <f t="shared" si="22"/>
        <v>0</v>
      </c>
      <c r="P77" s="31">
        <f t="shared" si="20"/>
        <v>0</v>
      </c>
      <c r="Q77" s="31">
        <f t="shared" si="21"/>
        <v>0</v>
      </c>
      <c r="R77" s="28">
        <f t="shared" ref="R77" si="27">P77+Q77</f>
        <v>0</v>
      </c>
      <c r="T77" s="79">
        <v>10</v>
      </c>
      <c r="U77" s="104"/>
      <c r="V77" s="28"/>
      <c r="W77" s="79">
        <f t="shared" si="23"/>
        <v>10</v>
      </c>
      <c r="X77" s="70"/>
      <c r="Y77" s="71">
        <v>0</v>
      </c>
      <c r="Z77" s="71">
        <f t="shared" si="24"/>
        <v>0</v>
      </c>
      <c r="AA77" s="71">
        <f t="shared" si="25"/>
        <v>0</v>
      </c>
      <c r="AB77" s="40">
        <f t="shared" si="26"/>
        <v>0</v>
      </c>
      <c r="AD77" s="54"/>
      <c r="AE77" s="54"/>
      <c r="AF77" s="54"/>
      <c r="AG77" s="54"/>
      <c r="AH77" s="54"/>
      <c r="AI77" s="54"/>
    </row>
    <row r="78" spans="1:35" ht="17.649999999999999" thickBot="1" x14ac:dyDescent="0.5">
      <c r="A78" s="55" t="s">
        <v>58</v>
      </c>
      <c r="B78" s="2">
        <f>feb!F81</f>
        <v>0</v>
      </c>
      <c r="C78" s="2">
        <f>mrt!K81</f>
        <v>0</v>
      </c>
      <c r="D78" s="2">
        <f>apr!L81</f>
        <v>0</v>
      </c>
      <c r="E78" s="2">
        <f>mei!M81</f>
        <v>0</v>
      </c>
      <c r="F78" s="2">
        <f>jun!K81</f>
        <v>0</v>
      </c>
      <c r="G78" s="2">
        <f>jul!K81</f>
        <v>0</v>
      </c>
      <c r="H78" s="2">
        <f>aug!K81</f>
        <v>0</v>
      </c>
      <c r="I78" s="2">
        <f>sep!L81</f>
        <v>0</v>
      </c>
      <c r="J78" s="2">
        <f>okt!H81</f>
        <v>0</v>
      </c>
      <c r="K78" s="2"/>
      <c r="L78" s="2"/>
      <c r="M78" s="2"/>
      <c r="N78" s="2"/>
      <c r="O78" s="23">
        <f t="shared" si="22"/>
        <v>0</v>
      </c>
      <c r="P78" s="31">
        <f t="shared" si="20"/>
        <v>0</v>
      </c>
      <c r="Q78" s="31">
        <f t="shared" si="21"/>
        <v>0</v>
      </c>
      <c r="R78" s="28">
        <f t="shared" si="17"/>
        <v>0</v>
      </c>
      <c r="T78" s="79">
        <v>0.8</v>
      </c>
      <c r="U78" s="104"/>
      <c r="V78" s="28"/>
      <c r="W78" s="79">
        <f t="shared" si="23"/>
        <v>0.8</v>
      </c>
      <c r="X78" s="70"/>
      <c r="Y78" s="71">
        <v>0</v>
      </c>
      <c r="Z78" s="71">
        <f t="shared" si="24"/>
        <v>0</v>
      </c>
      <c r="AA78" s="71">
        <f t="shared" si="25"/>
        <v>0</v>
      </c>
      <c r="AB78" s="40">
        <f t="shared" si="26"/>
        <v>0</v>
      </c>
      <c r="AD78" s="54"/>
      <c r="AE78" s="54"/>
      <c r="AF78" s="54"/>
      <c r="AG78" s="54"/>
      <c r="AH78" s="54"/>
      <c r="AI78" s="54"/>
    </row>
    <row r="79" spans="1:35" ht="17.649999999999999" thickBot="1" x14ac:dyDescent="0.5">
      <c r="A79" s="55" t="s">
        <v>19</v>
      </c>
      <c r="B79" s="2">
        <f>feb!F82</f>
        <v>2</v>
      </c>
      <c r="C79" s="2">
        <f>mrt!K82</f>
        <v>4</v>
      </c>
      <c r="D79" s="2">
        <f>apr!L82</f>
        <v>7</v>
      </c>
      <c r="E79" s="2">
        <f>mei!M82</f>
        <v>6</v>
      </c>
      <c r="F79" s="2">
        <f>jun!K82</f>
        <v>5</v>
      </c>
      <c r="G79" s="2">
        <f>jul!K82</f>
        <v>8</v>
      </c>
      <c r="H79" s="2">
        <f>aug!K82</f>
        <v>6</v>
      </c>
      <c r="I79" s="2">
        <f>sep!L82</f>
        <v>6</v>
      </c>
      <c r="J79" s="2">
        <f>okt!H82</f>
        <v>4</v>
      </c>
      <c r="K79" s="2"/>
      <c r="L79" s="2">
        <v>40</v>
      </c>
      <c r="M79" s="2"/>
      <c r="N79" s="2">
        <v>20</v>
      </c>
      <c r="O79" s="23">
        <f t="shared" si="22"/>
        <v>108</v>
      </c>
      <c r="P79" s="31">
        <f t="shared" si="20"/>
        <v>19.2</v>
      </c>
      <c r="Q79" s="31">
        <f t="shared" si="21"/>
        <v>48</v>
      </c>
      <c r="R79" s="28">
        <f t="shared" si="17"/>
        <v>67.2</v>
      </c>
      <c r="T79" s="79">
        <v>140.80000000000001</v>
      </c>
      <c r="U79" s="104"/>
      <c r="V79" s="28">
        <v>58</v>
      </c>
      <c r="W79" s="79">
        <f t="shared" si="23"/>
        <v>150</v>
      </c>
      <c r="X79" s="70"/>
      <c r="Y79" s="71">
        <v>25</v>
      </c>
      <c r="Z79" s="71">
        <v>60</v>
      </c>
      <c r="AA79" s="71">
        <f t="shared" si="25"/>
        <v>60</v>
      </c>
      <c r="AB79" s="53">
        <f t="shared" si="26"/>
        <v>145</v>
      </c>
      <c r="AD79" s="54"/>
      <c r="AE79" s="54"/>
      <c r="AF79" s="54"/>
      <c r="AG79" s="54"/>
      <c r="AH79" s="54"/>
      <c r="AI79" s="54"/>
    </row>
    <row r="80" spans="1:35" ht="17.649999999999999" thickBot="1" x14ac:dyDescent="0.5">
      <c r="A80" s="55" t="s">
        <v>76</v>
      </c>
      <c r="B80" s="2">
        <f>feb!F83</f>
        <v>0</v>
      </c>
      <c r="C80" s="2">
        <f>mrt!K83</f>
        <v>0</v>
      </c>
      <c r="D80" s="2">
        <f>apr!L83</f>
        <v>0</v>
      </c>
      <c r="E80" s="2">
        <f>mei!M83</f>
        <v>0</v>
      </c>
      <c r="F80" s="2">
        <f>jun!K83</f>
        <v>0</v>
      </c>
      <c r="G80" s="2">
        <f>jul!K83</f>
        <v>2</v>
      </c>
      <c r="H80" s="2">
        <f>aug!K83</f>
        <v>1</v>
      </c>
      <c r="I80" s="2">
        <f>sep!L83</f>
        <v>1</v>
      </c>
      <c r="J80" s="2">
        <f>okt!H83</f>
        <v>0</v>
      </c>
      <c r="K80" s="2"/>
      <c r="L80" s="2"/>
      <c r="M80" s="2"/>
      <c r="N80" s="2"/>
      <c r="O80" s="23">
        <f t="shared" si="22"/>
        <v>4</v>
      </c>
      <c r="P80" s="31">
        <f t="shared" si="20"/>
        <v>1.6</v>
      </c>
      <c r="Q80" s="31">
        <f t="shared" si="21"/>
        <v>0</v>
      </c>
      <c r="R80" s="28">
        <f t="shared" si="17"/>
        <v>1.6</v>
      </c>
      <c r="T80" s="79">
        <v>99.6</v>
      </c>
      <c r="U80" s="104"/>
      <c r="V80" s="28">
        <v>99.6</v>
      </c>
      <c r="W80" s="79">
        <f t="shared" si="23"/>
        <v>1.5999999999999943</v>
      </c>
      <c r="X80" s="70"/>
      <c r="Y80" s="71">
        <v>25</v>
      </c>
      <c r="Z80" s="71">
        <v>25</v>
      </c>
      <c r="AA80" s="71">
        <f t="shared" si="25"/>
        <v>0</v>
      </c>
      <c r="AB80" s="53">
        <f t="shared" si="26"/>
        <v>50</v>
      </c>
      <c r="AD80" s="54"/>
      <c r="AE80" s="54"/>
      <c r="AF80" s="54"/>
      <c r="AG80" s="54"/>
      <c r="AH80" s="54"/>
      <c r="AI80" s="54"/>
    </row>
    <row r="81" spans="1:35" ht="17.649999999999999" thickBot="1" x14ac:dyDescent="0.5">
      <c r="A81" s="55" t="s">
        <v>20</v>
      </c>
      <c r="B81" s="2">
        <f>feb!F84</f>
        <v>0</v>
      </c>
      <c r="C81" s="2">
        <f>mrt!K84</f>
        <v>2</v>
      </c>
      <c r="D81" s="2">
        <f>apr!L84</f>
        <v>5</v>
      </c>
      <c r="E81" s="2">
        <f>mei!M84</f>
        <v>5</v>
      </c>
      <c r="F81" s="2">
        <f>jun!K84</f>
        <v>6</v>
      </c>
      <c r="G81" s="2">
        <f>jul!K84</f>
        <v>7</v>
      </c>
      <c r="H81" s="2">
        <f>aug!K84</f>
        <v>8</v>
      </c>
      <c r="I81" s="2">
        <f>sep!L84</f>
        <v>3</v>
      </c>
      <c r="J81" s="2">
        <f>okt!H84</f>
        <v>1</v>
      </c>
      <c r="K81" s="2"/>
      <c r="L81" s="2"/>
      <c r="M81" s="2">
        <v>5</v>
      </c>
      <c r="N81" s="2">
        <v>20</v>
      </c>
      <c r="O81" s="23">
        <f t="shared" si="22"/>
        <v>62</v>
      </c>
      <c r="P81" s="31">
        <f t="shared" si="20"/>
        <v>14.8</v>
      </c>
      <c r="Q81" s="31">
        <f t="shared" si="21"/>
        <v>20</v>
      </c>
      <c r="R81" s="28">
        <f t="shared" si="17"/>
        <v>34.799999999999997</v>
      </c>
      <c r="T81" s="79">
        <v>114</v>
      </c>
      <c r="U81" s="104"/>
      <c r="V81" s="28"/>
      <c r="W81" s="79">
        <f t="shared" si="23"/>
        <v>148.80000000000001</v>
      </c>
      <c r="X81" s="70"/>
      <c r="Y81" s="71">
        <v>25</v>
      </c>
      <c r="Z81" s="71">
        <v>25</v>
      </c>
      <c r="AA81" s="71">
        <f t="shared" si="25"/>
        <v>25</v>
      </c>
      <c r="AB81" s="53">
        <f t="shared" si="26"/>
        <v>75</v>
      </c>
      <c r="AD81" s="54"/>
      <c r="AE81" s="54"/>
      <c r="AF81" s="54"/>
      <c r="AG81" s="54"/>
      <c r="AH81" s="54"/>
      <c r="AI81" s="54"/>
    </row>
    <row r="82" spans="1:35" ht="17.649999999999999" thickBot="1" x14ac:dyDescent="0.5">
      <c r="A82" s="55" t="s">
        <v>65</v>
      </c>
      <c r="B82" s="2">
        <f>feb!F85</f>
        <v>0</v>
      </c>
      <c r="C82" s="2">
        <f>mrt!K85</f>
        <v>0</v>
      </c>
      <c r="D82" s="2">
        <f>apr!L85</f>
        <v>0</v>
      </c>
      <c r="E82" s="2">
        <f>mei!M85</f>
        <v>0</v>
      </c>
      <c r="F82" s="2">
        <f>jun!K85</f>
        <v>0</v>
      </c>
      <c r="G82" s="2">
        <f>jul!K85</f>
        <v>0</v>
      </c>
      <c r="H82" s="2">
        <f>aug!K85</f>
        <v>1</v>
      </c>
      <c r="I82" s="2">
        <f>sep!L85</f>
        <v>0</v>
      </c>
      <c r="J82" s="2">
        <f>okt!H85</f>
        <v>0</v>
      </c>
      <c r="K82" s="2"/>
      <c r="L82" s="2"/>
      <c r="M82" s="2">
        <v>5</v>
      </c>
      <c r="N82" s="2">
        <v>20</v>
      </c>
      <c r="O82" s="23">
        <f t="shared" si="22"/>
        <v>26</v>
      </c>
      <c r="P82" s="31">
        <f t="shared" si="20"/>
        <v>0.4</v>
      </c>
      <c r="Q82" s="31">
        <f t="shared" si="21"/>
        <v>20</v>
      </c>
      <c r="R82" s="28">
        <f t="shared" si="17"/>
        <v>20.399999999999999</v>
      </c>
      <c r="T82" s="79">
        <v>56.8</v>
      </c>
      <c r="U82" s="104"/>
      <c r="V82" s="28"/>
      <c r="W82" s="79">
        <f t="shared" si="23"/>
        <v>77.199999999999989</v>
      </c>
      <c r="X82" s="70"/>
      <c r="Y82" s="71">
        <v>25</v>
      </c>
      <c r="Z82" s="71">
        <f t="shared" si="24"/>
        <v>25</v>
      </c>
      <c r="AA82" s="71">
        <f t="shared" si="25"/>
        <v>25</v>
      </c>
      <c r="AB82" s="53">
        <f t="shared" si="26"/>
        <v>75</v>
      </c>
      <c r="AD82" s="54"/>
      <c r="AE82" s="54"/>
      <c r="AF82" s="54"/>
      <c r="AG82" s="54"/>
      <c r="AH82" s="54"/>
      <c r="AI82" s="54"/>
    </row>
    <row r="83" spans="1:35" ht="17.649999999999999" thickBot="1" x14ac:dyDescent="0.5">
      <c r="A83" s="55" t="s">
        <v>26</v>
      </c>
      <c r="B83" s="2">
        <f>feb!F86</f>
        <v>0</v>
      </c>
      <c r="C83" s="2">
        <f>mrt!K86</f>
        <v>0</v>
      </c>
      <c r="D83" s="2">
        <f>apr!L86</f>
        <v>3</v>
      </c>
      <c r="E83" s="2">
        <f>mei!M86</f>
        <v>2</v>
      </c>
      <c r="F83" s="2">
        <f>jun!K86</f>
        <v>5</v>
      </c>
      <c r="G83" s="2">
        <f>jul!K86</f>
        <v>4</v>
      </c>
      <c r="H83" s="2">
        <f>aug!K86</f>
        <v>5</v>
      </c>
      <c r="I83" s="2">
        <f>sep!L86</f>
        <v>3</v>
      </c>
      <c r="J83" s="2">
        <f>okt!H86</f>
        <v>3</v>
      </c>
      <c r="K83" s="2">
        <v>10</v>
      </c>
      <c r="L83" s="2">
        <v>40</v>
      </c>
      <c r="M83" s="2">
        <v>5</v>
      </c>
      <c r="N83" s="2">
        <v>40</v>
      </c>
      <c r="O83" s="23">
        <f t="shared" si="22"/>
        <v>120</v>
      </c>
      <c r="P83" s="31">
        <f t="shared" si="20"/>
        <v>10</v>
      </c>
      <c r="Q83" s="31">
        <f t="shared" si="21"/>
        <v>76</v>
      </c>
      <c r="R83" s="28">
        <f t="shared" si="17"/>
        <v>86</v>
      </c>
      <c r="T83" s="79">
        <v>76</v>
      </c>
      <c r="U83" s="104"/>
      <c r="V83" s="28"/>
      <c r="W83" s="79">
        <f t="shared" si="23"/>
        <v>162</v>
      </c>
      <c r="X83" s="70"/>
      <c r="Y83" s="71">
        <v>115</v>
      </c>
      <c r="Z83" s="71">
        <v>85</v>
      </c>
      <c r="AA83" s="71">
        <f t="shared" si="25"/>
        <v>95</v>
      </c>
      <c r="AB83" s="53">
        <f t="shared" si="26"/>
        <v>295</v>
      </c>
      <c r="AD83" s="54"/>
      <c r="AE83" s="54"/>
      <c r="AF83" s="54"/>
      <c r="AG83" s="54"/>
      <c r="AH83" s="54"/>
      <c r="AI83" s="54"/>
    </row>
    <row r="84" spans="1:35" ht="17.649999999999999" thickBot="1" x14ac:dyDescent="0.5">
      <c r="A84" s="55" t="s">
        <v>43</v>
      </c>
      <c r="B84" s="2">
        <f>feb!F87</f>
        <v>4</v>
      </c>
      <c r="C84" s="2">
        <f>mrt!K87</f>
        <v>6</v>
      </c>
      <c r="D84" s="2">
        <f>apr!L87</f>
        <v>10</v>
      </c>
      <c r="E84" s="2">
        <f>mei!M87</f>
        <v>10</v>
      </c>
      <c r="F84" s="2">
        <f>jun!K87</f>
        <v>9</v>
      </c>
      <c r="G84" s="2">
        <f>jul!K87</f>
        <v>9</v>
      </c>
      <c r="H84" s="2">
        <f>aug!K87</f>
        <v>9</v>
      </c>
      <c r="I84" s="2">
        <f>sep!L87</f>
        <v>10</v>
      </c>
      <c r="J84" s="2">
        <f>okt!H87</f>
        <v>6</v>
      </c>
      <c r="K84" s="7"/>
      <c r="L84" s="7">
        <v>40</v>
      </c>
      <c r="M84" s="7"/>
      <c r="N84" s="7">
        <v>20</v>
      </c>
      <c r="O84" s="23">
        <f t="shared" si="22"/>
        <v>133</v>
      </c>
      <c r="P84" s="31">
        <f t="shared" si="20"/>
        <v>29.2</v>
      </c>
      <c r="Q84" s="31">
        <f t="shared" si="21"/>
        <v>48</v>
      </c>
      <c r="R84" s="28">
        <f t="shared" si="17"/>
        <v>77.2</v>
      </c>
      <c r="T84" s="79">
        <v>103</v>
      </c>
      <c r="U84" s="104"/>
      <c r="V84" s="28"/>
      <c r="W84" s="79">
        <f t="shared" si="23"/>
        <v>180.2</v>
      </c>
      <c r="X84" s="70"/>
      <c r="Y84" s="71">
        <v>115</v>
      </c>
      <c r="Z84" s="71">
        <v>65</v>
      </c>
      <c r="AA84" s="71">
        <f t="shared" si="25"/>
        <v>60</v>
      </c>
      <c r="AB84" s="53">
        <f t="shared" si="26"/>
        <v>240</v>
      </c>
      <c r="AD84" s="54"/>
      <c r="AE84" s="54"/>
      <c r="AF84" s="54"/>
      <c r="AG84" s="54"/>
      <c r="AH84" s="54"/>
      <c r="AI84" s="54"/>
    </row>
    <row r="85" spans="1:35" ht="17.649999999999999" thickBot="1" x14ac:dyDescent="0.5">
      <c r="A85" s="55" t="s">
        <v>126</v>
      </c>
      <c r="B85" s="2">
        <f>feb!F88</f>
        <v>0</v>
      </c>
      <c r="C85" s="2">
        <f>mrt!K88</f>
        <v>0</v>
      </c>
      <c r="D85" s="2">
        <f>apr!L88</f>
        <v>3</v>
      </c>
      <c r="E85" s="2">
        <f>mei!M88</f>
        <v>3</v>
      </c>
      <c r="F85" s="2">
        <f>jun!K88</f>
        <v>2</v>
      </c>
      <c r="G85" s="2">
        <f>jul!K88</f>
        <v>2</v>
      </c>
      <c r="H85" s="2">
        <f>aug!K88</f>
        <v>6</v>
      </c>
      <c r="I85" s="2">
        <f>sep!L88</f>
        <v>3</v>
      </c>
      <c r="J85" s="2">
        <f>okt!H88</f>
        <v>1</v>
      </c>
      <c r="K85" s="7"/>
      <c r="L85" s="7"/>
      <c r="M85" s="7">
        <v>5</v>
      </c>
      <c r="N85" s="7">
        <v>10</v>
      </c>
      <c r="O85" s="23">
        <f t="shared" si="22"/>
        <v>35</v>
      </c>
      <c r="P85" s="31">
        <f t="shared" si="20"/>
        <v>8</v>
      </c>
      <c r="Q85" s="31">
        <f t="shared" si="21"/>
        <v>12</v>
      </c>
      <c r="R85" s="28">
        <f t="shared" si="17"/>
        <v>20</v>
      </c>
      <c r="T85" s="79">
        <v>1.6</v>
      </c>
      <c r="U85" s="104"/>
      <c r="V85" s="28"/>
      <c r="W85" s="79">
        <f t="shared" si="23"/>
        <v>21.6</v>
      </c>
      <c r="X85" s="70"/>
      <c r="Y85" s="71">
        <v>0</v>
      </c>
      <c r="Z85" s="71">
        <v>0</v>
      </c>
      <c r="AA85" s="71">
        <f t="shared" si="25"/>
        <v>15</v>
      </c>
      <c r="AB85" s="40">
        <f t="shared" si="26"/>
        <v>15</v>
      </c>
      <c r="AD85" s="54"/>
      <c r="AE85" s="54"/>
      <c r="AF85" s="54"/>
      <c r="AG85" s="54"/>
      <c r="AH85" s="54"/>
      <c r="AI85" s="54"/>
    </row>
    <row r="86" spans="1:35" ht="17.649999999999999" thickBot="1" x14ac:dyDescent="0.5">
      <c r="A86" s="55" t="s">
        <v>62</v>
      </c>
      <c r="B86" s="2">
        <f>feb!F89</f>
        <v>0</v>
      </c>
      <c r="C86" s="2">
        <f>mrt!K89</f>
        <v>0</v>
      </c>
      <c r="D86" s="2">
        <f>apr!L89</f>
        <v>0</v>
      </c>
      <c r="E86" s="2">
        <f>mei!M89</f>
        <v>0</v>
      </c>
      <c r="F86" s="2">
        <f>jun!K89</f>
        <v>0</v>
      </c>
      <c r="G86" s="2">
        <f>jul!K89</f>
        <v>0</v>
      </c>
      <c r="H86" s="2">
        <f>aug!K89</f>
        <v>0</v>
      </c>
      <c r="I86" s="2">
        <f>sep!L89</f>
        <v>0</v>
      </c>
      <c r="J86" s="2">
        <f>okt!H89</f>
        <v>0</v>
      </c>
      <c r="K86" s="2"/>
      <c r="L86" s="2"/>
      <c r="M86" s="2"/>
      <c r="N86" s="2">
        <v>20</v>
      </c>
      <c r="O86" s="23">
        <f t="shared" si="22"/>
        <v>20</v>
      </c>
      <c r="P86" s="31">
        <f t="shared" si="20"/>
        <v>0</v>
      </c>
      <c r="Q86" s="31">
        <f t="shared" si="21"/>
        <v>16</v>
      </c>
      <c r="R86" s="28">
        <f t="shared" si="17"/>
        <v>16</v>
      </c>
      <c r="T86" s="79">
        <v>23.4</v>
      </c>
      <c r="U86" s="104"/>
      <c r="V86" s="28"/>
      <c r="W86" s="79">
        <f t="shared" si="23"/>
        <v>39.4</v>
      </c>
      <c r="X86" s="70"/>
      <c r="Y86" s="71">
        <v>25</v>
      </c>
      <c r="Z86" s="71">
        <v>20</v>
      </c>
      <c r="AA86" s="71">
        <f t="shared" si="25"/>
        <v>20</v>
      </c>
      <c r="AB86" s="53">
        <f t="shared" si="26"/>
        <v>65</v>
      </c>
      <c r="AD86" s="54"/>
      <c r="AE86" s="54"/>
      <c r="AF86" s="54"/>
      <c r="AG86" s="54"/>
      <c r="AH86" s="54"/>
      <c r="AI86" s="54"/>
    </row>
    <row r="87" spans="1:35" ht="17.649999999999999" thickBot="1" x14ac:dyDescent="0.5">
      <c r="A87" s="55" t="s">
        <v>117</v>
      </c>
      <c r="B87" s="2">
        <f>feb!F90</f>
        <v>0</v>
      </c>
      <c r="C87" s="2">
        <f>mrt!K90</f>
        <v>0</v>
      </c>
      <c r="D87" s="2">
        <f>apr!L90</f>
        <v>1</v>
      </c>
      <c r="E87" s="2">
        <f>mei!M90</f>
        <v>0</v>
      </c>
      <c r="F87" s="2">
        <f>jun!K90</f>
        <v>1</v>
      </c>
      <c r="G87" s="2">
        <f>jul!K90</f>
        <v>4</v>
      </c>
      <c r="H87" s="2">
        <f>aug!K90</f>
        <v>2</v>
      </c>
      <c r="I87" s="2">
        <f>sep!L90</f>
        <v>3</v>
      </c>
      <c r="J87" s="2">
        <f>okt!H90</f>
        <v>0</v>
      </c>
      <c r="K87" s="2"/>
      <c r="L87" s="2"/>
      <c r="M87" s="2"/>
      <c r="N87" s="2"/>
      <c r="O87" s="23">
        <f t="shared" si="22"/>
        <v>11</v>
      </c>
      <c r="P87" s="31">
        <f t="shared" si="20"/>
        <v>4.4000000000000004</v>
      </c>
      <c r="Q87" s="31">
        <f t="shared" si="21"/>
        <v>0</v>
      </c>
      <c r="R87" s="28">
        <f t="shared" ref="R87:R98" si="28">P87+Q87</f>
        <v>4.4000000000000004</v>
      </c>
      <c r="T87" s="79">
        <v>25.2</v>
      </c>
      <c r="U87" s="104"/>
      <c r="V87" s="28"/>
      <c r="W87" s="79">
        <f t="shared" si="23"/>
        <v>29.6</v>
      </c>
      <c r="X87" s="70"/>
      <c r="Y87" s="71">
        <v>15</v>
      </c>
      <c r="Z87" s="71">
        <v>5</v>
      </c>
      <c r="AA87" s="71">
        <f t="shared" si="25"/>
        <v>0</v>
      </c>
      <c r="AB87" s="53">
        <f t="shared" si="26"/>
        <v>20</v>
      </c>
      <c r="AD87" s="54"/>
      <c r="AE87" s="54"/>
      <c r="AF87" s="54"/>
      <c r="AG87" s="54"/>
      <c r="AH87" s="54"/>
      <c r="AI87" s="54"/>
    </row>
    <row r="88" spans="1:35" ht="17.649999999999999" thickBot="1" x14ac:dyDescent="0.5">
      <c r="A88" s="55" t="s">
        <v>97</v>
      </c>
      <c r="B88" s="2">
        <f>feb!F91</f>
        <v>0</v>
      </c>
      <c r="C88" s="2">
        <f>mrt!K91</f>
        <v>0</v>
      </c>
      <c r="D88" s="2">
        <f>apr!L91</f>
        <v>0</v>
      </c>
      <c r="E88" s="2">
        <f>mei!M91</f>
        <v>0</v>
      </c>
      <c r="F88" s="2">
        <f>jun!K91</f>
        <v>0</v>
      </c>
      <c r="G88" s="2">
        <f>jul!K91</f>
        <v>0</v>
      </c>
      <c r="H88" s="2">
        <f>aug!K91</f>
        <v>0</v>
      </c>
      <c r="I88" s="2">
        <f>sep!L91</f>
        <v>0</v>
      </c>
      <c r="J88" s="2">
        <f>okt!H91</f>
        <v>0</v>
      </c>
      <c r="K88" s="2"/>
      <c r="L88" s="2"/>
      <c r="M88" s="2"/>
      <c r="N88" s="2"/>
      <c r="O88" s="23">
        <f t="shared" si="22"/>
        <v>0</v>
      </c>
      <c r="P88" s="31">
        <f t="shared" si="20"/>
        <v>0</v>
      </c>
      <c r="Q88" s="31">
        <f t="shared" si="21"/>
        <v>0</v>
      </c>
      <c r="R88" s="28">
        <f t="shared" si="28"/>
        <v>0</v>
      </c>
      <c r="T88" s="79">
        <v>7.4</v>
      </c>
      <c r="U88" s="104"/>
      <c r="V88" s="28"/>
      <c r="W88" s="79">
        <f t="shared" si="23"/>
        <v>7.4</v>
      </c>
      <c r="X88" s="70"/>
      <c r="Y88" s="71">
        <v>0</v>
      </c>
      <c r="Z88" s="71">
        <f t="shared" ref="Z88:Z96" si="29" xml:space="preserve"> K88+L88+M88+N88</f>
        <v>0</v>
      </c>
      <c r="AA88" s="71">
        <f t="shared" si="25"/>
        <v>0</v>
      </c>
      <c r="AB88" s="40">
        <f t="shared" si="26"/>
        <v>0</v>
      </c>
      <c r="AD88" s="54"/>
      <c r="AE88" s="54"/>
      <c r="AF88" s="54"/>
      <c r="AG88" s="54"/>
      <c r="AH88" s="54"/>
      <c r="AI88" s="54"/>
    </row>
    <row r="89" spans="1:35" ht="17.649999999999999" thickBot="1" x14ac:dyDescent="0.5">
      <c r="A89" s="55" t="s">
        <v>98</v>
      </c>
      <c r="B89" s="2">
        <f>feb!F92</f>
        <v>0</v>
      </c>
      <c r="C89" s="2">
        <f>mrt!K92</f>
        <v>0</v>
      </c>
      <c r="D89" s="2">
        <f>apr!L92</f>
        <v>0</v>
      </c>
      <c r="E89" s="2">
        <f>mei!M92</f>
        <v>0</v>
      </c>
      <c r="F89" s="2">
        <f>jun!K92</f>
        <v>0</v>
      </c>
      <c r="G89" s="2">
        <f>jul!K92</f>
        <v>0</v>
      </c>
      <c r="H89" s="2">
        <f>aug!K92</f>
        <v>0</v>
      </c>
      <c r="I89" s="2">
        <f>sep!L92</f>
        <v>0</v>
      </c>
      <c r="J89" s="2">
        <f>okt!H92</f>
        <v>0</v>
      </c>
      <c r="K89" s="2"/>
      <c r="L89" s="2"/>
      <c r="M89" s="2"/>
      <c r="N89" s="2">
        <v>20</v>
      </c>
      <c r="O89" s="23">
        <f t="shared" si="22"/>
        <v>20</v>
      </c>
      <c r="P89" s="31">
        <f t="shared" si="20"/>
        <v>0</v>
      </c>
      <c r="Q89" s="31">
        <f t="shared" si="21"/>
        <v>16</v>
      </c>
      <c r="R89" s="28">
        <f t="shared" si="28"/>
        <v>16</v>
      </c>
      <c r="T89" s="79">
        <v>84.6</v>
      </c>
      <c r="U89" s="104"/>
      <c r="V89" s="28"/>
      <c r="W89" s="79">
        <f t="shared" si="23"/>
        <v>100.6</v>
      </c>
      <c r="X89" s="70"/>
      <c r="Y89" s="71">
        <v>25</v>
      </c>
      <c r="Z89" s="71">
        <v>25</v>
      </c>
      <c r="AA89" s="71">
        <f t="shared" si="25"/>
        <v>20</v>
      </c>
      <c r="AB89" s="53">
        <f t="shared" si="26"/>
        <v>70</v>
      </c>
      <c r="AD89" s="54"/>
      <c r="AE89" s="54"/>
      <c r="AF89" s="54"/>
      <c r="AG89" s="54"/>
      <c r="AH89" s="54"/>
      <c r="AI89" s="54"/>
    </row>
    <row r="90" spans="1:35" ht="17.649999999999999" thickBot="1" x14ac:dyDescent="0.5">
      <c r="A90" s="55" t="s">
        <v>83</v>
      </c>
      <c r="B90" s="2">
        <f>feb!F93</f>
        <v>1</v>
      </c>
      <c r="C90" s="2">
        <f>mrt!K93</f>
        <v>2</v>
      </c>
      <c r="D90" s="2">
        <f>apr!L93</f>
        <v>1</v>
      </c>
      <c r="E90" s="2">
        <f>mei!M93</f>
        <v>2</v>
      </c>
      <c r="F90" s="2">
        <f>jun!K93</f>
        <v>2</v>
      </c>
      <c r="G90" s="2">
        <f>jul!K93</f>
        <v>2</v>
      </c>
      <c r="H90" s="2">
        <f>aug!K93</f>
        <v>1</v>
      </c>
      <c r="I90" s="2">
        <f>sep!L93</f>
        <v>0</v>
      </c>
      <c r="J90" s="2">
        <f>okt!H93</f>
        <v>0</v>
      </c>
      <c r="K90" s="2"/>
      <c r="L90" s="2"/>
      <c r="M90" s="2"/>
      <c r="N90" s="2"/>
      <c r="O90" s="23">
        <f t="shared" si="22"/>
        <v>11</v>
      </c>
      <c r="P90" s="31">
        <f t="shared" si="20"/>
        <v>4.4000000000000004</v>
      </c>
      <c r="Q90" s="31">
        <f t="shared" si="21"/>
        <v>0</v>
      </c>
      <c r="R90" s="28">
        <f t="shared" si="28"/>
        <v>4.4000000000000004</v>
      </c>
      <c r="T90" s="79">
        <v>18.600000000000001</v>
      </c>
      <c r="U90" s="104"/>
      <c r="V90" s="28"/>
      <c r="W90" s="79">
        <f t="shared" si="23"/>
        <v>23</v>
      </c>
      <c r="X90" s="70"/>
      <c r="Y90" s="71">
        <v>0</v>
      </c>
      <c r="Z90" s="71">
        <f t="shared" si="29"/>
        <v>0</v>
      </c>
      <c r="AA90" s="71">
        <f t="shared" si="25"/>
        <v>0</v>
      </c>
      <c r="AB90" s="40">
        <f t="shared" si="26"/>
        <v>0</v>
      </c>
      <c r="AD90" s="54"/>
      <c r="AE90" s="54"/>
      <c r="AF90" s="54"/>
      <c r="AG90" s="54"/>
      <c r="AH90" s="54"/>
      <c r="AI90" s="54"/>
    </row>
    <row r="91" spans="1:35" ht="17.649999999999999" thickBot="1" x14ac:dyDescent="0.5">
      <c r="A91" s="55" t="s">
        <v>74</v>
      </c>
      <c r="B91" s="2">
        <f>feb!F94</f>
        <v>0</v>
      </c>
      <c r="C91" s="2">
        <f>mrt!K94</f>
        <v>0</v>
      </c>
      <c r="D91" s="2">
        <f>apr!L94</f>
        <v>0</v>
      </c>
      <c r="E91" s="2">
        <f>mei!M94</f>
        <v>0</v>
      </c>
      <c r="F91" s="2">
        <f>jun!K94</f>
        <v>0</v>
      </c>
      <c r="G91" s="2">
        <f>jul!K94</f>
        <v>0</v>
      </c>
      <c r="H91" s="2">
        <f>aug!K94</f>
        <v>0</v>
      </c>
      <c r="I91" s="2">
        <f>sep!L94</f>
        <v>0</v>
      </c>
      <c r="J91" s="2">
        <f>okt!H94</f>
        <v>0</v>
      </c>
      <c r="K91" s="2"/>
      <c r="L91" s="2"/>
      <c r="M91" s="2"/>
      <c r="N91" s="2"/>
      <c r="O91" s="23">
        <f t="shared" si="22"/>
        <v>0</v>
      </c>
      <c r="P91" s="31">
        <f t="shared" si="20"/>
        <v>0</v>
      </c>
      <c r="Q91" s="31">
        <f t="shared" si="21"/>
        <v>0</v>
      </c>
      <c r="R91" s="28">
        <f t="shared" si="28"/>
        <v>0</v>
      </c>
      <c r="T91" s="79">
        <v>8</v>
      </c>
      <c r="U91" s="104"/>
      <c r="V91" s="28"/>
      <c r="W91" s="79">
        <f t="shared" si="23"/>
        <v>8</v>
      </c>
      <c r="X91" s="70"/>
      <c r="Y91" s="71">
        <v>0</v>
      </c>
      <c r="Z91" s="71">
        <f t="shared" si="29"/>
        <v>0</v>
      </c>
      <c r="AA91" s="71">
        <f t="shared" si="25"/>
        <v>0</v>
      </c>
      <c r="AB91" s="40">
        <f t="shared" si="26"/>
        <v>0</v>
      </c>
      <c r="AD91" s="54"/>
      <c r="AE91" s="54"/>
      <c r="AF91" s="54"/>
      <c r="AG91" s="54"/>
      <c r="AH91" s="54"/>
      <c r="AI91" s="54"/>
    </row>
    <row r="92" spans="1:35" ht="17.649999999999999" thickBot="1" x14ac:dyDescent="0.5">
      <c r="A92" s="58" t="s">
        <v>111</v>
      </c>
      <c r="B92" s="2">
        <f>feb!F95</f>
        <v>0</v>
      </c>
      <c r="C92" s="2">
        <f>mrt!K95</f>
        <v>0</v>
      </c>
      <c r="D92" s="2">
        <f>apr!L95</f>
        <v>0</v>
      </c>
      <c r="E92" s="2">
        <f>mei!M95</f>
        <v>0</v>
      </c>
      <c r="F92" s="2">
        <f>jun!K95</f>
        <v>0</v>
      </c>
      <c r="G92" s="2">
        <f>jul!K95</f>
        <v>0</v>
      </c>
      <c r="H92" s="2">
        <f>aug!K95</f>
        <v>0</v>
      </c>
      <c r="I92" s="2">
        <f>sep!L95</f>
        <v>0</v>
      </c>
      <c r="J92" s="2">
        <f>okt!H95</f>
        <v>0</v>
      </c>
      <c r="K92" s="2"/>
      <c r="L92" s="2"/>
      <c r="M92" s="2"/>
      <c r="N92" s="2"/>
      <c r="O92" s="23">
        <f t="shared" si="22"/>
        <v>0</v>
      </c>
      <c r="P92" s="31">
        <f t="shared" si="20"/>
        <v>0</v>
      </c>
      <c r="Q92" s="31">
        <f t="shared" si="21"/>
        <v>0</v>
      </c>
      <c r="R92" s="28">
        <f t="shared" si="28"/>
        <v>0</v>
      </c>
      <c r="T92" s="79">
        <v>1.6</v>
      </c>
      <c r="U92" s="104"/>
      <c r="V92" s="28"/>
      <c r="W92" s="79">
        <f t="shared" si="23"/>
        <v>1.6</v>
      </c>
      <c r="X92" s="70"/>
      <c r="Y92" s="71">
        <v>0</v>
      </c>
      <c r="Z92" s="71">
        <f t="shared" si="29"/>
        <v>0</v>
      </c>
      <c r="AA92" s="71">
        <f t="shared" si="25"/>
        <v>0</v>
      </c>
      <c r="AB92" s="40">
        <f t="shared" si="26"/>
        <v>0</v>
      </c>
      <c r="AD92" s="54"/>
      <c r="AE92" s="54"/>
      <c r="AF92" s="54"/>
      <c r="AG92" s="54"/>
      <c r="AH92" s="54"/>
      <c r="AI92" s="54"/>
    </row>
    <row r="93" spans="1:35" ht="17.649999999999999" thickBot="1" x14ac:dyDescent="0.5">
      <c r="A93" s="58" t="s">
        <v>99</v>
      </c>
      <c r="B93" s="2">
        <f>feb!F96</f>
        <v>0</v>
      </c>
      <c r="C93" s="2">
        <f>mrt!K96</f>
        <v>0</v>
      </c>
      <c r="D93" s="2">
        <f>apr!L96</f>
        <v>0</v>
      </c>
      <c r="E93" s="2">
        <f>mei!M96</f>
        <v>0</v>
      </c>
      <c r="F93" s="2">
        <f>jun!K96</f>
        <v>0</v>
      </c>
      <c r="G93" s="2">
        <f>jul!K96</f>
        <v>0</v>
      </c>
      <c r="H93" s="2">
        <f>aug!K96</f>
        <v>0</v>
      </c>
      <c r="I93" s="2">
        <f>sep!L96</f>
        <v>0</v>
      </c>
      <c r="J93" s="2">
        <f>okt!H96</f>
        <v>0</v>
      </c>
      <c r="K93" s="2"/>
      <c r="L93" s="2"/>
      <c r="M93" s="2"/>
      <c r="N93" s="2"/>
      <c r="O93" s="23">
        <f t="shared" si="22"/>
        <v>0</v>
      </c>
      <c r="P93" s="31">
        <f t="shared" si="20"/>
        <v>0</v>
      </c>
      <c r="Q93" s="31">
        <f t="shared" si="21"/>
        <v>0</v>
      </c>
      <c r="R93" s="28">
        <f t="shared" si="28"/>
        <v>0</v>
      </c>
      <c r="T93" s="79">
        <v>32.4</v>
      </c>
      <c r="U93" s="104"/>
      <c r="V93" s="28"/>
      <c r="W93" s="79">
        <f t="shared" si="23"/>
        <v>32.4</v>
      </c>
      <c r="X93" s="70"/>
      <c r="Y93" s="71">
        <v>0</v>
      </c>
      <c r="Z93" s="71">
        <f t="shared" si="29"/>
        <v>0</v>
      </c>
      <c r="AA93" s="71">
        <f t="shared" si="25"/>
        <v>0</v>
      </c>
      <c r="AB93" s="40">
        <f t="shared" si="26"/>
        <v>0</v>
      </c>
      <c r="AD93" s="54"/>
      <c r="AE93" s="54"/>
      <c r="AF93" s="54"/>
      <c r="AG93" s="54"/>
      <c r="AH93" s="54"/>
      <c r="AI93" s="54"/>
    </row>
    <row r="94" spans="1:35" ht="17.649999999999999" thickBot="1" x14ac:dyDescent="0.5">
      <c r="A94" s="58" t="s">
        <v>121</v>
      </c>
      <c r="B94" s="2">
        <f>feb!F97</f>
        <v>1</v>
      </c>
      <c r="C94" s="2">
        <f>mrt!K98</f>
        <v>5</v>
      </c>
      <c r="D94" s="2">
        <f>apr!L98</f>
        <v>8</v>
      </c>
      <c r="E94" s="2">
        <f>mei!M98</f>
        <v>8</v>
      </c>
      <c r="F94" s="2">
        <f>jun!K98</f>
        <v>9</v>
      </c>
      <c r="G94" s="2">
        <f>jul!K98</f>
        <v>3</v>
      </c>
      <c r="H94" s="2">
        <f>aug!K98</f>
        <v>7</v>
      </c>
      <c r="I94" s="2">
        <f>sep!L98</f>
        <v>9</v>
      </c>
      <c r="J94" s="2">
        <f>okt!H98</f>
        <v>6</v>
      </c>
      <c r="K94" s="2"/>
      <c r="L94" s="2"/>
      <c r="M94" s="2">
        <v>5</v>
      </c>
      <c r="N94" s="2">
        <v>10</v>
      </c>
      <c r="O94" s="23">
        <f t="shared" si="22"/>
        <v>71</v>
      </c>
      <c r="P94" s="31">
        <f t="shared" si="20"/>
        <v>22.4</v>
      </c>
      <c r="Q94" s="31">
        <f t="shared" si="21"/>
        <v>12</v>
      </c>
      <c r="R94" s="28">
        <f t="shared" ref="R94" si="30">P94+Q94</f>
        <v>34.4</v>
      </c>
      <c r="T94" s="79">
        <v>22.4</v>
      </c>
      <c r="U94" s="104"/>
      <c r="V94" s="28"/>
      <c r="W94" s="79">
        <f t="shared" si="23"/>
        <v>56.8</v>
      </c>
      <c r="X94" s="70"/>
      <c r="Y94" s="71"/>
      <c r="Z94" s="71">
        <v>5</v>
      </c>
      <c r="AA94" s="71">
        <f t="shared" si="25"/>
        <v>15</v>
      </c>
      <c r="AB94" s="53">
        <f t="shared" si="26"/>
        <v>20</v>
      </c>
      <c r="AC94" s="105"/>
      <c r="AD94" s="54"/>
      <c r="AE94" s="54"/>
      <c r="AF94" s="54"/>
      <c r="AG94" s="54"/>
      <c r="AH94" s="54"/>
      <c r="AI94" s="54"/>
    </row>
    <row r="95" spans="1:35" ht="17.649999999999999" thickBot="1" x14ac:dyDescent="0.5">
      <c r="A95" s="58" t="s">
        <v>102</v>
      </c>
      <c r="B95" s="2">
        <f>feb!F98</f>
        <v>3</v>
      </c>
      <c r="C95" s="2">
        <f>mrt!K98</f>
        <v>5</v>
      </c>
      <c r="D95" s="2">
        <f>apr!L98</f>
        <v>8</v>
      </c>
      <c r="E95" s="2">
        <f>mei!M98</f>
        <v>8</v>
      </c>
      <c r="F95" s="2">
        <f>jun!K98</f>
        <v>9</v>
      </c>
      <c r="G95" s="2">
        <f>jul!K98</f>
        <v>3</v>
      </c>
      <c r="H95" s="2">
        <f>aug!K98</f>
        <v>7</v>
      </c>
      <c r="I95" s="2">
        <f>sep!L98</f>
        <v>9</v>
      </c>
      <c r="J95" s="2">
        <f>okt!H98</f>
        <v>6</v>
      </c>
      <c r="K95" s="2"/>
      <c r="L95" s="2"/>
      <c r="M95" s="2"/>
      <c r="N95" s="2">
        <v>10</v>
      </c>
      <c r="O95" s="23">
        <f t="shared" si="22"/>
        <v>68</v>
      </c>
      <c r="P95" s="31">
        <f t="shared" si="20"/>
        <v>23.2</v>
      </c>
      <c r="Q95" s="31">
        <f t="shared" si="21"/>
        <v>8</v>
      </c>
      <c r="R95" s="28">
        <f t="shared" si="28"/>
        <v>31.2</v>
      </c>
      <c r="T95" s="79">
        <v>89.6</v>
      </c>
      <c r="U95" s="104"/>
      <c r="V95" s="28"/>
      <c r="W95" s="79">
        <f t="shared" si="23"/>
        <v>120.8</v>
      </c>
      <c r="X95" s="70"/>
      <c r="Y95" s="71">
        <v>0</v>
      </c>
      <c r="Z95" s="71">
        <v>25</v>
      </c>
      <c r="AA95" s="71">
        <f t="shared" si="25"/>
        <v>10</v>
      </c>
      <c r="AB95" s="53">
        <f t="shared" si="26"/>
        <v>35</v>
      </c>
      <c r="AD95" s="106" t="s">
        <v>127</v>
      </c>
      <c r="AE95" s="107" t="s">
        <v>131</v>
      </c>
      <c r="AF95" s="54"/>
      <c r="AG95" s="54"/>
      <c r="AH95" s="54"/>
      <c r="AI95" s="54"/>
    </row>
    <row r="96" spans="1:35" ht="17.649999999999999" thickBot="1" x14ac:dyDescent="0.5">
      <c r="A96" s="58" t="s">
        <v>100</v>
      </c>
      <c r="B96" s="2">
        <f>feb!F99</f>
        <v>0</v>
      </c>
      <c r="C96" s="2">
        <f>mrt!K99</f>
        <v>0</v>
      </c>
      <c r="D96" s="2">
        <f>apr!L99</f>
        <v>0</v>
      </c>
      <c r="E96" s="2">
        <f>mei!M99</f>
        <v>0</v>
      </c>
      <c r="F96" s="2">
        <f>jun!K99</f>
        <v>0</v>
      </c>
      <c r="G96" s="2">
        <f>jul!K99</f>
        <v>1</v>
      </c>
      <c r="H96" s="2">
        <f>aug!K99</f>
        <v>1</v>
      </c>
      <c r="I96" s="2">
        <f>sep!L99</f>
        <v>0</v>
      </c>
      <c r="J96" s="2">
        <f>okt!H99</f>
        <v>0</v>
      </c>
      <c r="K96" s="2"/>
      <c r="L96" s="2"/>
      <c r="M96" s="2"/>
      <c r="N96" s="2"/>
      <c r="O96" s="23">
        <f t="shared" si="22"/>
        <v>2</v>
      </c>
      <c r="P96" s="31">
        <f t="shared" si="20"/>
        <v>0.8</v>
      </c>
      <c r="Q96" s="31">
        <f t="shared" si="21"/>
        <v>0</v>
      </c>
      <c r="R96" s="28">
        <f t="shared" si="28"/>
        <v>0.8</v>
      </c>
      <c r="T96" s="79">
        <v>16.899999999999999</v>
      </c>
      <c r="U96" s="104"/>
      <c r="V96" s="28"/>
      <c r="W96" s="79">
        <f t="shared" si="23"/>
        <v>17.7</v>
      </c>
      <c r="X96" s="70"/>
      <c r="Y96" s="71">
        <v>0</v>
      </c>
      <c r="Z96" s="71">
        <f t="shared" si="29"/>
        <v>0</v>
      </c>
      <c r="AA96" s="71">
        <f t="shared" si="25"/>
        <v>0</v>
      </c>
      <c r="AB96" s="40">
        <f t="shared" si="26"/>
        <v>0</v>
      </c>
      <c r="AD96" s="107"/>
      <c r="AE96" s="107"/>
      <c r="AF96" s="54"/>
      <c r="AG96" s="54"/>
      <c r="AH96" s="54"/>
      <c r="AI96" s="54"/>
    </row>
    <row r="97" spans="1:35" ht="17.649999999999999" thickBot="1" x14ac:dyDescent="0.5">
      <c r="A97" s="58" t="s">
        <v>75</v>
      </c>
      <c r="B97" s="2">
        <f>feb!F100</f>
        <v>1</v>
      </c>
      <c r="C97" s="2">
        <f>mrt!K100</f>
        <v>5</v>
      </c>
      <c r="D97" s="2">
        <f>apr!L100</f>
        <v>7</v>
      </c>
      <c r="E97" s="2">
        <f>mei!M100</f>
        <v>7</v>
      </c>
      <c r="F97" s="2">
        <f>jun!K100</f>
        <v>9</v>
      </c>
      <c r="G97" s="2">
        <f>jul!K100</f>
        <v>7</v>
      </c>
      <c r="H97" s="2">
        <f>aug!K100</f>
        <v>8</v>
      </c>
      <c r="I97" s="2">
        <f>sep!L100</f>
        <v>4</v>
      </c>
      <c r="J97" s="2">
        <f>okt!H100</f>
        <v>5</v>
      </c>
      <c r="K97" s="2"/>
      <c r="L97" s="2"/>
      <c r="M97" s="2">
        <v>5</v>
      </c>
      <c r="N97" s="2">
        <v>20</v>
      </c>
      <c r="O97" s="23">
        <f t="shared" si="22"/>
        <v>78</v>
      </c>
      <c r="P97" s="31">
        <f t="shared" si="20"/>
        <v>21.2</v>
      </c>
      <c r="Q97" s="31">
        <f t="shared" si="21"/>
        <v>20</v>
      </c>
      <c r="R97" s="28">
        <f t="shared" si="28"/>
        <v>41.2</v>
      </c>
      <c r="T97" s="79">
        <v>42</v>
      </c>
      <c r="U97" s="104"/>
      <c r="V97" s="28"/>
      <c r="W97" s="79">
        <f t="shared" ref="W97:W98" si="31">R97+T97-V97+U97</f>
        <v>83.2</v>
      </c>
      <c r="X97" s="70"/>
      <c r="Y97" s="71">
        <v>50</v>
      </c>
      <c r="Z97" s="71">
        <v>30</v>
      </c>
      <c r="AA97" s="71">
        <f t="shared" si="25"/>
        <v>25</v>
      </c>
      <c r="AB97" s="53">
        <f t="shared" si="26"/>
        <v>105</v>
      </c>
      <c r="AD97" s="106" t="s">
        <v>128</v>
      </c>
      <c r="AE97" s="107" t="s">
        <v>129</v>
      </c>
      <c r="AF97" s="54"/>
      <c r="AG97" s="54"/>
      <c r="AH97" s="54"/>
      <c r="AI97" s="54"/>
    </row>
    <row r="98" spans="1:35" ht="17.649999999999999" thickBot="1" x14ac:dyDescent="0.5">
      <c r="A98" s="59" t="s">
        <v>21</v>
      </c>
      <c r="B98" s="32">
        <f>feb!F101</f>
        <v>0</v>
      </c>
      <c r="C98" s="32">
        <f>mrt!K101</f>
        <v>0</v>
      </c>
      <c r="D98" s="32">
        <f>apr!L101</f>
        <v>0</v>
      </c>
      <c r="E98" s="32">
        <f>mei!M101</f>
        <v>0</v>
      </c>
      <c r="F98" s="32">
        <f>jun!K101</f>
        <v>2</v>
      </c>
      <c r="G98" s="32">
        <f>jul!K101</f>
        <v>0</v>
      </c>
      <c r="H98" s="32">
        <f>aug!K101</f>
        <v>0</v>
      </c>
      <c r="I98" s="32">
        <f>sep!L101</f>
        <v>0</v>
      </c>
      <c r="J98" s="32">
        <f>okt!H101</f>
        <v>0</v>
      </c>
      <c r="K98" s="32">
        <v>20</v>
      </c>
      <c r="L98" s="32"/>
      <c r="M98" s="32">
        <v>10</v>
      </c>
      <c r="N98" s="32">
        <v>30</v>
      </c>
      <c r="O98" s="68">
        <f t="shared" ref="O98" si="32">SUM(B98:N98)</f>
        <v>62</v>
      </c>
      <c r="P98" s="31">
        <f t="shared" si="20"/>
        <v>0.8</v>
      </c>
      <c r="Q98" s="31">
        <f t="shared" si="21"/>
        <v>48</v>
      </c>
      <c r="R98" s="28">
        <f t="shared" si="28"/>
        <v>48.8</v>
      </c>
      <c r="T98" s="79">
        <v>57.2</v>
      </c>
      <c r="U98" s="104"/>
      <c r="V98" s="28"/>
      <c r="W98" s="79">
        <f t="shared" si="31"/>
        <v>106</v>
      </c>
      <c r="X98" s="70"/>
      <c r="Y98" s="71">
        <v>55</v>
      </c>
      <c r="Z98" s="71">
        <v>65</v>
      </c>
      <c r="AA98" s="71">
        <f t="shared" si="25"/>
        <v>60</v>
      </c>
      <c r="AB98" s="53">
        <f t="shared" si="26"/>
        <v>180</v>
      </c>
      <c r="AD98" s="107"/>
      <c r="AE98" s="107" t="s">
        <v>130</v>
      </c>
      <c r="AF98" s="54"/>
      <c r="AG98" s="54"/>
      <c r="AH98" s="54"/>
      <c r="AI98" s="54"/>
    </row>
    <row r="99" spans="1:35" x14ac:dyDescent="0.35">
      <c r="AD99" s="54"/>
      <c r="AE99" s="54"/>
      <c r="AF99" s="54"/>
      <c r="AG99" s="54"/>
      <c r="AH99" s="54"/>
      <c r="AI99" s="54"/>
    </row>
    <row r="100" spans="1:35" hidden="1" x14ac:dyDescent="0.35">
      <c r="A100" s="19"/>
      <c r="O100" s="5"/>
      <c r="P100" s="5"/>
      <c r="Q100" s="5"/>
      <c r="R100" s="30"/>
      <c r="T100" s="30"/>
      <c r="U100" s="5"/>
      <c r="V100" s="30"/>
      <c r="W100" s="30"/>
      <c r="X100" s="30"/>
      <c r="AD100" s="54"/>
      <c r="AE100" s="54"/>
      <c r="AF100" s="54"/>
      <c r="AG100" s="54"/>
      <c r="AH100" s="54"/>
      <c r="AI100" s="54"/>
    </row>
    <row r="101" spans="1:35" hidden="1" x14ac:dyDescent="0.35">
      <c r="Y101" t="s">
        <v>113</v>
      </c>
      <c r="AD101" s="54"/>
      <c r="AE101" s="54"/>
      <c r="AF101" s="54"/>
      <c r="AG101" s="54"/>
      <c r="AH101" s="54"/>
      <c r="AI101" s="54"/>
    </row>
    <row r="102" spans="1:35" hidden="1" x14ac:dyDescent="0.35">
      <c r="AB102">
        <v>2015</v>
      </c>
      <c r="AD102" s="54"/>
      <c r="AE102" s="54"/>
      <c r="AF102" s="54"/>
      <c r="AG102" s="54"/>
      <c r="AH102" s="54"/>
      <c r="AI102" s="54"/>
    </row>
    <row r="103" spans="1:35" hidden="1" x14ac:dyDescent="0.35">
      <c r="AB103">
        <v>2016</v>
      </c>
      <c r="AC103">
        <v>2015</v>
      </c>
      <c r="AD103" s="54"/>
      <c r="AE103" s="54"/>
      <c r="AF103" s="54"/>
      <c r="AG103" s="54"/>
      <c r="AH103" s="54"/>
      <c r="AI103" s="54"/>
    </row>
    <row r="104" spans="1:35" hidden="1" x14ac:dyDescent="0.35">
      <c r="AB104">
        <v>2017</v>
      </c>
      <c r="AC104">
        <v>2016</v>
      </c>
      <c r="AD104" s="54">
        <v>2017</v>
      </c>
      <c r="AE104" s="54"/>
      <c r="AF104" s="54"/>
      <c r="AG104" s="54"/>
      <c r="AH104" s="54"/>
      <c r="AI104" s="54"/>
    </row>
    <row r="105" spans="1:35" hidden="1" x14ac:dyDescent="0.35">
      <c r="AD105" s="54"/>
      <c r="AE105" s="54"/>
      <c r="AF105" s="54"/>
      <c r="AG105" s="54"/>
      <c r="AH105" s="54"/>
      <c r="AI105" s="54"/>
    </row>
    <row r="106" spans="1:35" hidden="1" x14ac:dyDescent="0.35">
      <c r="AD106" s="54"/>
      <c r="AE106" s="54"/>
      <c r="AF106" s="54"/>
      <c r="AG106" s="54"/>
      <c r="AH106" s="54"/>
      <c r="AI106" s="54"/>
    </row>
    <row r="107" spans="1:35" hidden="1" x14ac:dyDescent="0.35">
      <c r="AD107" s="54"/>
      <c r="AE107" s="54"/>
      <c r="AF107" s="54"/>
      <c r="AG107" s="54"/>
      <c r="AH107" s="54"/>
      <c r="AI107" s="54"/>
    </row>
    <row r="108" spans="1:35" hidden="1" x14ac:dyDescent="0.35">
      <c r="AD108" s="54"/>
      <c r="AE108" s="54"/>
      <c r="AF108" s="54"/>
      <c r="AG108" s="54"/>
      <c r="AH108" s="54"/>
      <c r="AI108" s="54"/>
    </row>
    <row r="109" spans="1:35" hidden="1" x14ac:dyDescent="0.35">
      <c r="AD109" s="54"/>
      <c r="AE109" s="54"/>
      <c r="AF109" s="54"/>
      <c r="AG109" s="54"/>
      <c r="AH109" s="54"/>
      <c r="AI109" s="54"/>
    </row>
    <row r="110" spans="1:35" x14ac:dyDescent="0.35">
      <c r="T110" s="30"/>
      <c r="V110" s="30"/>
      <c r="W110" s="30"/>
      <c r="X110" s="30"/>
      <c r="AD110" s="54"/>
      <c r="AE110" s="54"/>
      <c r="AF110" s="54"/>
      <c r="AG110" s="54"/>
      <c r="AH110" s="54"/>
      <c r="AI110" s="54"/>
    </row>
  </sheetData>
  <phoneticPr fontId="7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6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101"/>
  <sheetViews>
    <sheetView zoomScale="130" zoomScaleNormal="130" workbookViewId="0">
      <pane ySplit="3" topLeftCell="A4" activePane="bottomLeft" state="frozen"/>
      <selection pane="bottomLeft"/>
    </sheetView>
  </sheetViews>
  <sheetFormatPr defaultColWidth="9.19921875" defaultRowHeight="12.75" x14ac:dyDescent="0.35"/>
  <cols>
    <col min="1" max="1" width="17.19921875" style="83" customWidth="1"/>
    <col min="2" max="6" width="3.59765625" style="83" customWidth="1"/>
    <col min="7" max="7" width="4.19921875" style="83" customWidth="1"/>
    <col min="8" max="11" width="5.59765625" style="83" customWidth="1"/>
    <col min="12" max="16384" width="9.19921875" style="83"/>
  </cols>
  <sheetData>
    <row r="1" spans="1:11" ht="27.75" customHeight="1" thickBot="1" x14ac:dyDescent="0.5">
      <c r="A1" s="26" t="s">
        <v>143</v>
      </c>
      <c r="K1" s="84" t="s">
        <v>27</v>
      </c>
    </row>
    <row r="2" spans="1:11" s="87" customFormat="1" ht="54.75" customHeight="1" x14ac:dyDescent="0.35">
      <c r="A2" s="85"/>
      <c r="B2" s="86" t="s">
        <v>0</v>
      </c>
      <c r="C2" s="86" t="s">
        <v>1</v>
      </c>
      <c r="D2" s="86" t="s">
        <v>0</v>
      </c>
      <c r="E2" s="86" t="s">
        <v>1</v>
      </c>
      <c r="F2" s="86" t="s">
        <v>0</v>
      </c>
      <c r="G2" s="86" t="s">
        <v>1</v>
      </c>
      <c r="H2" s="126" t="s">
        <v>148</v>
      </c>
      <c r="I2" s="133" t="s">
        <v>30</v>
      </c>
      <c r="J2" s="128" t="s">
        <v>28</v>
      </c>
      <c r="K2" s="130" t="s">
        <v>29</v>
      </c>
    </row>
    <row r="3" spans="1:11" ht="18" customHeight="1" thickBot="1" x14ac:dyDescent="0.4">
      <c r="A3" s="88"/>
      <c r="B3" s="89">
        <v>6</v>
      </c>
      <c r="C3" s="89">
        <v>7</v>
      </c>
      <c r="D3" s="89">
        <v>13</v>
      </c>
      <c r="E3" s="89">
        <v>14</v>
      </c>
      <c r="F3" s="115">
        <v>20</v>
      </c>
      <c r="G3" s="117">
        <v>21</v>
      </c>
      <c r="H3" s="132"/>
      <c r="I3" s="134"/>
      <c r="J3" s="129"/>
      <c r="K3" s="131"/>
    </row>
    <row r="4" spans="1:11" x14ac:dyDescent="0.35">
      <c r="A4" s="90" t="s">
        <v>84</v>
      </c>
      <c r="B4" s="91"/>
      <c r="C4" s="91"/>
      <c r="D4" s="91"/>
      <c r="E4" s="91"/>
      <c r="F4" s="91"/>
      <c r="G4" s="116">
        <v>48</v>
      </c>
      <c r="H4" s="92">
        <f t="shared" ref="H4:H35" si="0">COUNT(B4:G4)</f>
        <v>1</v>
      </c>
      <c r="I4" s="93">
        <f>SUM(feb!F4 + mrt!K4 + apr!L4+ mei!M4+ jun!K4+ jul!K4+ aug!K4 +  sep!L4 + H4)</f>
        <v>19</v>
      </c>
      <c r="J4" s="94">
        <f t="shared" ref="J4:J35" si="1">SUM(B4:G4)</f>
        <v>48</v>
      </c>
      <c r="K4" s="95">
        <f>SUM(feb!H4 + mrt!M4 + apr!N4+ mei!O4+ jun!M4+ jul!M4+ aug!M4 +  sep!N4 + J4)</f>
        <v>1709</v>
      </c>
    </row>
    <row r="5" spans="1:11" x14ac:dyDescent="0.35">
      <c r="A5" s="90" t="s">
        <v>2</v>
      </c>
      <c r="B5" s="91"/>
      <c r="C5" s="91"/>
      <c r="D5" s="91"/>
      <c r="E5" s="91"/>
      <c r="F5" s="91"/>
      <c r="G5" s="91"/>
      <c r="H5" s="92">
        <f t="shared" si="0"/>
        <v>0</v>
      </c>
      <c r="I5" s="93">
        <f>SUM(feb!F5 + mrt!K5 + apr!L5+ mei!M5+ jun!K5+ jul!K5+ aug!K5 +  sep!L5 + H5)</f>
        <v>0</v>
      </c>
      <c r="J5" s="94">
        <f t="shared" si="1"/>
        <v>0</v>
      </c>
      <c r="K5" s="95">
        <f>SUM(feb!H5 + mrt!M5 + apr!N5+ mei!O5+ jun!M5+ jul!M5+ aug!M5 +  sep!N5 + J5)</f>
        <v>0</v>
      </c>
    </row>
    <row r="6" spans="1:11" x14ac:dyDescent="0.35">
      <c r="A6" s="90" t="s">
        <v>22</v>
      </c>
      <c r="B6" s="91"/>
      <c r="C6" s="91"/>
      <c r="D6" s="91"/>
      <c r="E6" s="91"/>
      <c r="F6" s="91"/>
      <c r="G6" s="91"/>
      <c r="H6" s="92">
        <f t="shared" si="0"/>
        <v>0</v>
      </c>
      <c r="I6" s="93">
        <f>SUM(feb!F6 + mrt!K6 + apr!L6+ mei!M6+ jun!K6+ jul!K6+ aug!K6 +  sep!L6 + H6)</f>
        <v>0</v>
      </c>
      <c r="J6" s="94">
        <f t="shared" si="1"/>
        <v>0</v>
      </c>
      <c r="K6" s="95">
        <f>SUM(feb!H6 + mrt!M6 + apr!N6+ mei!O6+ jun!M6+ jul!M6+ aug!M6 +  sep!N6 + J6)</f>
        <v>0</v>
      </c>
    </row>
    <row r="7" spans="1:11" x14ac:dyDescent="0.35">
      <c r="A7" s="90" t="s">
        <v>63</v>
      </c>
      <c r="B7" s="91"/>
      <c r="C7" s="91">
        <v>62</v>
      </c>
      <c r="D7" s="91"/>
      <c r="E7" s="91"/>
      <c r="F7" s="91"/>
      <c r="G7" s="91"/>
      <c r="H7" s="92">
        <f t="shared" si="0"/>
        <v>1</v>
      </c>
      <c r="I7" s="93">
        <f>SUM(feb!F7 + mrt!K7 + apr!L7+ mei!M7+ jun!K7+ jul!K7+ aug!K7 +  sep!L7 + H7)</f>
        <v>20</v>
      </c>
      <c r="J7" s="94">
        <f t="shared" si="1"/>
        <v>62</v>
      </c>
      <c r="K7" s="95">
        <f>SUM(feb!H7 + mrt!M7 + apr!N7+ mei!O7+ jun!M7+ jul!M7+ aug!M7 +  sep!N7 + J7)</f>
        <v>1509</v>
      </c>
    </row>
    <row r="8" spans="1:11" x14ac:dyDescent="0.35">
      <c r="A8" s="90" t="s">
        <v>56</v>
      </c>
      <c r="B8" s="91"/>
      <c r="C8" s="91"/>
      <c r="D8" s="91"/>
      <c r="E8" s="91"/>
      <c r="F8" s="91"/>
      <c r="G8" s="91"/>
      <c r="H8" s="92">
        <f t="shared" si="0"/>
        <v>0</v>
      </c>
      <c r="I8" s="93">
        <f>SUM(feb!F8 + mrt!K8 + apr!L8+ mei!M8+ jun!K8+ jul!K8+ aug!K8 +  sep!L8 + H8)</f>
        <v>0</v>
      </c>
      <c r="J8" s="94">
        <f t="shared" si="1"/>
        <v>0</v>
      </c>
      <c r="K8" s="95">
        <f>SUM(feb!H8 + mrt!M8 + apr!N8+ mei!O8+ jun!M8+ jul!M8+ aug!M8 +  sep!N8 + J8)</f>
        <v>0</v>
      </c>
    </row>
    <row r="9" spans="1:11" x14ac:dyDescent="0.35">
      <c r="A9" s="90" t="s">
        <v>60</v>
      </c>
      <c r="B9" s="91">
        <v>81</v>
      </c>
      <c r="C9" s="91"/>
      <c r="D9" s="91">
        <v>84</v>
      </c>
      <c r="E9" s="91">
        <v>67</v>
      </c>
      <c r="F9" s="91">
        <v>87</v>
      </c>
      <c r="G9" s="91"/>
      <c r="H9" s="92">
        <f t="shared" si="0"/>
        <v>4</v>
      </c>
      <c r="I9" s="93">
        <f>SUM(feb!F9 + mrt!K9 + apr!L9+ mei!M9+ jun!K9+ jul!K9+ aug!K9 +  sep!L9 + H9)</f>
        <v>37</v>
      </c>
      <c r="J9" s="94">
        <f t="shared" si="1"/>
        <v>319</v>
      </c>
      <c r="K9" s="95">
        <f>SUM(feb!H9 + mrt!M9 + apr!N9+ mei!O9+ jun!M9+ jul!M9+ aug!M9 +  sep!N9 + J9)</f>
        <v>2829</v>
      </c>
    </row>
    <row r="10" spans="1:11" x14ac:dyDescent="0.35">
      <c r="A10" s="90" t="s">
        <v>3</v>
      </c>
      <c r="B10" s="91">
        <v>98</v>
      </c>
      <c r="C10" s="91"/>
      <c r="D10" s="91">
        <v>90</v>
      </c>
      <c r="E10" s="91"/>
      <c r="F10" s="91"/>
      <c r="G10" s="116">
        <v>48</v>
      </c>
      <c r="H10" s="92">
        <f t="shared" si="0"/>
        <v>3</v>
      </c>
      <c r="I10" s="93">
        <f>SUM(feb!F10 + mrt!K10 + apr!L10+ mei!M10+ jun!K10+ jul!K10+ aug!K10 +  sep!L10 + H10)</f>
        <v>25</v>
      </c>
      <c r="J10" s="94">
        <f t="shared" si="1"/>
        <v>236</v>
      </c>
      <c r="K10" s="95">
        <f>SUM(feb!H10 + mrt!M10 + apr!N10+ mei!O10+ jun!M10+ jul!M10+ aug!M10 +  sep!N10 + J10)</f>
        <v>2395</v>
      </c>
    </row>
    <row r="11" spans="1:11" x14ac:dyDescent="0.35">
      <c r="A11" s="90" t="s">
        <v>59</v>
      </c>
      <c r="B11" s="91">
        <v>98</v>
      </c>
      <c r="C11" s="91"/>
      <c r="D11" s="91"/>
      <c r="E11" s="91">
        <v>73</v>
      </c>
      <c r="F11" s="91"/>
      <c r="G11" s="91"/>
      <c r="H11" s="92">
        <f t="shared" si="0"/>
        <v>2</v>
      </c>
      <c r="I11" s="93">
        <f>SUM(feb!F11 + mrt!K11 + apr!L11+ mei!M11+ jun!K11+ jul!K11+ aug!K11 +  sep!L11 + H11)</f>
        <v>28</v>
      </c>
      <c r="J11" s="94">
        <f t="shared" si="1"/>
        <v>171</v>
      </c>
      <c r="K11" s="95">
        <f>SUM(feb!H11 + mrt!M11 + apr!N11+ mei!O11+ jun!M11+ jul!M11+ aug!M11 +  sep!N11 + J11)</f>
        <v>2229</v>
      </c>
    </row>
    <row r="12" spans="1:11" x14ac:dyDescent="0.35">
      <c r="A12" s="90" t="s">
        <v>44</v>
      </c>
      <c r="B12" s="91">
        <v>81</v>
      </c>
      <c r="C12" s="91">
        <v>65</v>
      </c>
      <c r="D12" s="91">
        <v>84</v>
      </c>
      <c r="E12" s="91">
        <v>67</v>
      </c>
      <c r="F12" s="91">
        <v>87</v>
      </c>
      <c r="G12" s="116">
        <v>48</v>
      </c>
      <c r="H12" s="92">
        <f t="shared" si="0"/>
        <v>6</v>
      </c>
      <c r="I12" s="93">
        <f>SUM(feb!F12 + mrt!K12 + apr!L12+ mei!M12+ jun!K12+ jul!K12+ aug!K12 +  sep!L12 + H12)</f>
        <v>48</v>
      </c>
      <c r="J12" s="94">
        <f t="shared" si="1"/>
        <v>432</v>
      </c>
      <c r="K12" s="95">
        <f>SUM(feb!H12 + mrt!M12 + apr!N12+ mei!O12+ jun!M12+ jul!M12+ aug!M12 +  sep!N12 + J12)</f>
        <v>4046</v>
      </c>
    </row>
    <row r="13" spans="1:11" x14ac:dyDescent="0.35">
      <c r="A13" s="90" t="s">
        <v>48</v>
      </c>
      <c r="B13" s="91">
        <v>98</v>
      </c>
      <c r="C13" s="91"/>
      <c r="D13" s="91"/>
      <c r="E13" s="91">
        <v>73</v>
      </c>
      <c r="F13" s="91">
        <v>83</v>
      </c>
      <c r="G13" s="91"/>
      <c r="H13" s="92">
        <f t="shared" si="0"/>
        <v>3</v>
      </c>
      <c r="I13" s="93">
        <f>SUM(feb!F13 + mrt!K13 + apr!L13+ mei!M13+ jun!K13+ jul!K13+ aug!K13 +  sep!L13 + H13)</f>
        <v>35</v>
      </c>
      <c r="J13" s="94">
        <f t="shared" si="1"/>
        <v>254</v>
      </c>
      <c r="K13" s="95">
        <f>SUM(feb!H13 + mrt!M13 + apr!N13+ mei!O13+ jun!M13+ jul!M13+ aug!M13 +  sep!N13 + J13)</f>
        <v>3441</v>
      </c>
    </row>
    <row r="14" spans="1:11" x14ac:dyDescent="0.35">
      <c r="A14" s="90" t="s">
        <v>45</v>
      </c>
      <c r="B14" s="91"/>
      <c r="C14" s="91"/>
      <c r="D14" s="91"/>
      <c r="E14" s="91"/>
      <c r="F14" s="91"/>
      <c r="G14" s="91"/>
      <c r="H14" s="92">
        <f t="shared" si="0"/>
        <v>0</v>
      </c>
      <c r="I14" s="93">
        <f>SUM(feb!F14 + mrt!K14 + apr!L14+ mei!M14+ jun!K14+ jul!K14+ aug!K14 +  sep!L14 + H14)</f>
        <v>3</v>
      </c>
      <c r="J14" s="94">
        <f t="shared" si="1"/>
        <v>0</v>
      </c>
      <c r="K14" s="95">
        <f>SUM(feb!H14 + mrt!M14 + apr!N14+ mei!O14+ jun!M14+ jul!M14+ aug!M14 +  sep!N14 + J14)</f>
        <v>209</v>
      </c>
    </row>
    <row r="15" spans="1:11" x14ac:dyDescent="0.35">
      <c r="A15" s="90" t="s">
        <v>52</v>
      </c>
      <c r="B15" s="91"/>
      <c r="C15" s="91"/>
      <c r="D15" s="91"/>
      <c r="E15" s="91"/>
      <c r="F15" s="91"/>
      <c r="G15" s="91"/>
      <c r="H15" s="92">
        <f t="shared" si="0"/>
        <v>0</v>
      </c>
      <c r="I15" s="93">
        <f>SUM(feb!F15 + mrt!K15 + apr!L15+ mei!M15+ jun!K15+ jul!K15+ aug!K15 +  sep!L15 + H15)</f>
        <v>21</v>
      </c>
      <c r="J15" s="94">
        <f t="shared" si="1"/>
        <v>0</v>
      </c>
      <c r="K15" s="95">
        <f>SUM(feb!H15 + mrt!M15 + apr!N15+ mei!O15+ jun!M15+ jul!M15+ aug!M15 +  sep!N15 + J15)</f>
        <v>1941</v>
      </c>
    </row>
    <row r="16" spans="1:11" x14ac:dyDescent="0.35">
      <c r="A16" s="90" t="s">
        <v>110</v>
      </c>
      <c r="B16" s="91"/>
      <c r="C16" s="91"/>
      <c r="D16" s="91"/>
      <c r="E16" s="91"/>
      <c r="F16" s="91"/>
      <c r="G16" s="91"/>
      <c r="H16" s="92">
        <f t="shared" si="0"/>
        <v>0</v>
      </c>
      <c r="I16" s="93">
        <f>SUM(feb!F16 + mrt!K16 + apr!L16+ mei!M16+ jun!K16+ jul!K16+ aug!K16 +  sep!L16 + H16)</f>
        <v>14</v>
      </c>
      <c r="J16" s="94">
        <f t="shared" si="1"/>
        <v>0</v>
      </c>
      <c r="K16" s="95">
        <f>SUM(feb!H16 + mrt!M16 + apr!N16+ mei!O16+ jun!M16+ jul!M16+ aug!M16 +  sep!N16 + J16)</f>
        <v>1220</v>
      </c>
    </row>
    <row r="17" spans="1:11" x14ac:dyDescent="0.35">
      <c r="A17" s="90" t="s">
        <v>66</v>
      </c>
      <c r="B17" s="91"/>
      <c r="C17" s="91"/>
      <c r="D17" s="91"/>
      <c r="E17" s="91"/>
      <c r="F17" s="91">
        <v>53</v>
      </c>
      <c r="G17" s="91"/>
      <c r="H17" s="92">
        <f t="shared" si="0"/>
        <v>1</v>
      </c>
      <c r="I17" s="93">
        <f>SUM(feb!F17 + mrt!K17 + apr!L17+ mei!M17+ jun!K17+ jul!K17+ aug!K17 +  sep!L17 + H17)</f>
        <v>26</v>
      </c>
      <c r="J17" s="94">
        <f t="shared" si="1"/>
        <v>53</v>
      </c>
      <c r="K17" s="95">
        <f>SUM(feb!H17 + mrt!M17 + apr!N17+ mei!O17+ jun!M17+ jul!M17+ aug!M17 +  sep!N17 + J17)</f>
        <v>1320</v>
      </c>
    </row>
    <row r="18" spans="1:11" x14ac:dyDescent="0.35">
      <c r="A18" s="90" t="s">
        <v>95</v>
      </c>
      <c r="B18" s="91"/>
      <c r="C18" s="91"/>
      <c r="D18" s="91"/>
      <c r="E18" s="91"/>
      <c r="F18" s="91"/>
      <c r="G18" s="91"/>
      <c r="H18" s="92">
        <f t="shared" si="0"/>
        <v>0</v>
      </c>
      <c r="I18" s="93">
        <f>SUM(feb!F18 + mrt!K18 + apr!L18+ mei!M18+ jun!K18+ jul!K18+ aug!K18 +  sep!L18 + H18)</f>
        <v>12</v>
      </c>
      <c r="J18" s="94">
        <f t="shared" si="1"/>
        <v>0</v>
      </c>
      <c r="K18" s="95">
        <f>SUM(feb!H18 + mrt!M18 + apr!N18+ mei!O18+ jun!M18+ jul!M18+ aug!M18 +  sep!N18 + J18)</f>
        <v>699</v>
      </c>
    </row>
    <row r="19" spans="1:11" x14ac:dyDescent="0.35">
      <c r="A19" s="90" t="s">
        <v>71</v>
      </c>
      <c r="B19" s="91"/>
      <c r="C19" s="91"/>
      <c r="D19" s="91"/>
      <c r="E19" s="91"/>
      <c r="F19" s="91"/>
      <c r="G19" s="91"/>
      <c r="H19" s="92">
        <f t="shared" si="0"/>
        <v>0</v>
      </c>
      <c r="I19" s="93">
        <f>SUM(feb!F19 + mrt!K19 + apr!L19+ mei!M19+ jun!K19+ jul!K19+ aug!K19 +  sep!L19 + H19)</f>
        <v>0</v>
      </c>
      <c r="J19" s="94">
        <f t="shared" si="1"/>
        <v>0</v>
      </c>
      <c r="K19" s="95">
        <f>SUM(feb!H19 + mrt!M19 + apr!N19+ mei!O19+ jun!M19+ jul!M19+ aug!M19 +  sep!N19 + J19)</f>
        <v>0</v>
      </c>
    </row>
    <row r="20" spans="1:11" x14ac:dyDescent="0.35">
      <c r="A20" s="90" t="s">
        <v>82</v>
      </c>
      <c r="B20" s="91"/>
      <c r="C20" s="91"/>
      <c r="D20" s="91"/>
      <c r="E20" s="91"/>
      <c r="F20" s="91"/>
      <c r="G20" s="91"/>
      <c r="H20" s="92">
        <f t="shared" si="0"/>
        <v>0</v>
      </c>
      <c r="I20" s="93">
        <f>SUM(feb!F20 + mrt!K20 + apr!L20+ mei!M20+ jun!K20+ jul!K20+ aug!K20 +  sep!L20 + H20)</f>
        <v>0</v>
      </c>
      <c r="J20" s="94">
        <f t="shared" si="1"/>
        <v>0</v>
      </c>
      <c r="K20" s="95">
        <f>SUM(feb!H20 + mrt!M20 + apr!N20+ mei!O20+ jun!M20+ jul!M20+ aug!M20 +  sep!N20 + J20)</f>
        <v>0</v>
      </c>
    </row>
    <row r="21" spans="1:11" x14ac:dyDescent="0.35">
      <c r="A21" s="90" t="s">
        <v>4</v>
      </c>
      <c r="B21" s="91"/>
      <c r="C21" s="91">
        <v>62</v>
      </c>
      <c r="D21" s="91">
        <v>90</v>
      </c>
      <c r="E21" s="91">
        <v>73</v>
      </c>
      <c r="F21" s="91"/>
      <c r="G21" s="91"/>
      <c r="H21" s="92">
        <f t="shared" si="0"/>
        <v>3</v>
      </c>
      <c r="I21" s="93">
        <f>SUM(feb!F21 + mrt!K21 + apr!L21+ mei!M21+ jun!K21+ jul!K21+ aug!K21 +  sep!L21 + H21)</f>
        <v>49</v>
      </c>
      <c r="J21" s="94">
        <f t="shared" si="1"/>
        <v>225</v>
      </c>
      <c r="K21" s="95">
        <f>SUM(feb!H21 + mrt!M21 + apr!N21+ mei!O21+ jun!M21+ jul!M21+ aug!M21 +  sep!N21 + J21)</f>
        <v>4115</v>
      </c>
    </row>
    <row r="22" spans="1:11" x14ac:dyDescent="0.35">
      <c r="A22" s="90" t="s">
        <v>25</v>
      </c>
      <c r="B22" s="91"/>
      <c r="C22" s="91"/>
      <c r="D22" s="91"/>
      <c r="E22" s="91"/>
      <c r="F22" s="91"/>
      <c r="G22" s="91"/>
      <c r="H22" s="92">
        <f t="shared" si="0"/>
        <v>0</v>
      </c>
      <c r="I22" s="93">
        <f>SUM(feb!F22 + mrt!K22 + apr!L22+ mei!M22+ jun!K22+ jul!K22+ aug!K22 +  sep!L22 + H22)</f>
        <v>0</v>
      </c>
      <c r="J22" s="94">
        <f t="shared" si="1"/>
        <v>0</v>
      </c>
      <c r="K22" s="95">
        <f>SUM(feb!H22 + mrt!M22 + apr!N22+ mei!O22+ jun!M22+ jul!M22+ aug!M22 +  sep!N22 + J22)</f>
        <v>0</v>
      </c>
    </row>
    <row r="23" spans="1:11" x14ac:dyDescent="0.35">
      <c r="A23" s="90" t="s">
        <v>101</v>
      </c>
      <c r="B23" s="91">
        <v>81</v>
      </c>
      <c r="C23" s="91">
        <v>65</v>
      </c>
      <c r="D23" s="91">
        <v>84</v>
      </c>
      <c r="E23" s="91">
        <v>67</v>
      </c>
      <c r="F23" s="91">
        <v>87</v>
      </c>
      <c r="G23" s="116">
        <v>48</v>
      </c>
      <c r="H23" s="92">
        <f t="shared" si="0"/>
        <v>6</v>
      </c>
      <c r="I23" s="93">
        <f>SUM(feb!F23 + mrt!K23 + apr!L23+ mei!M23+ jun!K23+ jul!K23+ aug!K23 +  sep!L23 + H23)</f>
        <v>57</v>
      </c>
      <c r="J23" s="94">
        <f t="shared" si="1"/>
        <v>432</v>
      </c>
      <c r="K23" s="95">
        <f>SUM(feb!H23 + mrt!M23 + apr!N23+ mei!O23+ jun!M23+ jul!M23+ aug!M23 +  sep!N23 + J23)</f>
        <v>4573</v>
      </c>
    </row>
    <row r="24" spans="1:11" x14ac:dyDescent="0.35">
      <c r="A24" s="90" t="s">
        <v>67</v>
      </c>
      <c r="B24" s="91"/>
      <c r="C24" s="91"/>
      <c r="D24" s="91"/>
      <c r="E24" s="91"/>
      <c r="F24" s="91"/>
      <c r="G24" s="91"/>
      <c r="H24" s="92">
        <f t="shared" si="0"/>
        <v>0</v>
      </c>
      <c r="I24" s="93">
        <f>SUM(feb!F24 + mrt!K24 + apr!L24+ mei!M24+ jun!K24+ jul!K24+ aug!K24 +  sep!L24 + H24)</f>
        <v>9</v>
      </c>
      <c r="J24" s="94">
        <f t="shared" si="1"/>
        <v>0</v>
      </c>
      <c r="K24" s="95">
        <f>SUM(feb!H24 + mrt!M24 + apr!N24+ mei!O24+ jun!M24+ jul!M24+ aug!M24 +  sep!N24 + J24)</f>
        <v>726</v>
      </c>
    </row>
    <row r="25" spans="1:11" x14ac:dyDescent="0.35">
      <c r="A25" s="90" t="s">
        <v>68</v>
      </c>
      <c r="B25" s="91">
        <v>81</v>
      </c>
      <c r="C25" s="91"/>
      <c r="D25" s="91">
        <v>84</v>
      </c>
      <c r="E25" s="91">
        <v>67</v>
      </c>
      <c r="F25" s="91">
        <v>87</v>
      </c>
      <c r="G25" s="116">
        <v>48</v>
      </c>
      <c r="H25" s="92">
        <f t="shared" si="0"/>
        <v>5</v>
      </c>
      <c r="I25" s="93">
        <f>SUM(feb!F25 + mrt!K25 + apr!L25+ mei!M25+ jun!K25+ jul!K25+ aug!K25 +  sep!L25 + H25)</f>
        <v>48</v>
      </c>
      <c r="J25" s="94">
        <f t="shared" si="1"/>
        <v>367</v>
      </c>
      <c r="K25" s="95">
        <f>SUM(feb!H25 + mrt!M25 + apr!N25+ mei!O25+ jun!M25+ jul!M25+ aug!M25 +  sep!N25 + J25)</f>
        <v>3898</v>
      </c>
    </row>
    <row r="26" spans="1:11" x14ac:dyDescent="0.35">
      <c r="A26" s="90" t="s">
        <v>5</v>
      </c>
      <c r="B26" s="91">
        <v>81</v>
      </c>
      <c r="C26" s="91">
        <v>65</v>
      </c>
      <c r="D26" s="91">
        <v>84</v>
      </c>
      <c r="E26" s="91">
        <v>67</v>
      </c>
      <c r="F26" s="91">
        <v>87</v>
      </c>
      <c r="G26" s="116">
        <v>48</v>
      </c>
      <c r="H26" s="92">
        <f t="shared" si="0"/>
        <v>6</v>
      </c>
      <c r="I26" s="93">
        <f>SUM(feb!F26 + mrt!K26 + apr!L26+ mei!M26+ jun!K26+ jul!K26+ aug!K26 +  sep!L26 + H26)</f>
        <v>56</v>
      </c>
      <c r="J26" s="94">
        <f t="shared" si="1"/>
        <v>432</v>
      </c>
      <c r="K26" s="95">
        <f>SUM(feb!H26 + mrt!M26 + apr!N26+ mei!O26+ jun!M26+ jul!M26+ aug!M26 +  sep!N26 + J26)</f>
        <v>4538</v>
      </c>
    </row>
    <row r="27" spans="1:11" x14ac:dyDescent="0.35">
      <c r="A27" s="90" t="s">
        <v>6</v>
      </c>
      <c r="B27" s="91"/>
      <c r="C27" s="91"/>
      <c r="D27" s="91"/>
      <c r="E27" s="91"/>
      <c r="F27" s="91"/>
      <c r="G27" s="91"/>
      <c r="H27" s="92">
        <f t="shared" si="0"/>
        <v>0</v>
      </c>
      <c r="I27" s="93">
        <f>SUM(feb!F27 + mrt!K27 + apr!L27+ mei!M27+ jun!K27+ jul!K27+ aug!K27 +  sep!L27 + H27)</f>
        <v>21</v>
      </c>
      <c r="J27" s="94">
        <f t="shared" si="1"/>
        <v>0</v>
      </c>
      <c r="K27" s="95">
        <f>SUM(feb!H27 + mrt!M27 + apr!N27+ mei!O27+ jun!M27+ jul!M27+ aug!M27 +  sep!N27 + J27)</f>
        <v>1077</v>
      </c>
    </row>
    <row r="28" spans="1:11" x14ac:dyDescent="0.35">
      <c r="A28" s="90" t="s">
        <v>116</v>
      </c>
      <c r="B28" s="91"/>
      <c r="C28" s="91"/>
      <c r="D28" s="91"/>
      <c r="E28" s="91"/>
      <c r="F28" s="91"/>
      <c r="G28" s="91"/>
      <c r="H28" s="92">
        <f t="shared" si="0"/>
        <v>0</v>
      </c>
      <c r="I28" s="93">
        <f>SUM(feb!F28 + mrt!K28 + apr!L28+ mei!M28+ jun!K28+ jul!K28+ aug!K28 +  sep!L28 + H28)</f>
        <v>13</v>
      </c>
      <c r="J28" s="94">
        <f t="shared" si="1"/>
        <v>0</v>
      </c>
      <c r="K28" s="95">
        <f>SUM(feb!H28 + mrt!M28 + apr!N28+ mei!O28+ jun!M28+ jul!M28+ aug!M28 +  sep!N28 + J28)</f>
        <v>785</v>
      </c>
    </row>
    <row r="29" spans="1:11" x14ac:dyDescent="0.35">
      <c r="A29" s="9" t="s">
        <v>149</v>
      </c>
      <c r="B29" s="91">
        <v>98</v>
      </c>
      <c r="C29" s="91"/>
      <c r="D29" s="91">
        <v>90</v>
      </c>
      <c r="E29" s="91"/>
      <c r="F29" s="91">
        <v>83</v>
      </c>
      <c r="G29" s="91"/>
      <c r="H29" s="92">
        <f t="shared" si="0"/>
        <v>3</v>
      </c>
      <c r="I29" s="93">
        <f>SUM(feb!F29 + mrt!K29 + apr!L29+ mei!M29+ jun!K29+ jul!K29+ aug!K29 +  sep!L29 + H29)</f>
        <v>21</v>
      </c>
      <c r="J29" s="94">
        <f t="shared" si="1"/>
        <v>271</v>
      </c>
      <c r="K29" s="95">
        <f>SUM(feb!H29 + mrt!M29 + apr!N29+ mei!O29+ jun!M29+ jul!M29+ aug!M29 +  sep!N29 + J29)</f>
        <v>2067</v>
      </c>
    </row>
    <row r="30" spans="1:11" x14ac:dyDescent="0.35">
      <c r="A30" s="9" t="s">
        <v>150</v>
      </c>
      <c r="B30" s="91"/>
      <c r="C30" s="91"/>
      <c r="D30" s="91"/>
      <c r="E30" s="91"/>
      <c r="F30" s="91">
        <v>70</v>
      </c>
      <c r="G30" s="91"/>
      <c r="H30" s="92">
        <f t="shared" si="0"/>
        <v>1</v>
      </c>
      <c r="I30" s="93">
        <f>SUM(feb!F30 + mrt!K30 + apr!L30+ mei!M30+ jun!K30+ jul!K30+ aug!K30 +  sep!L30 + H30)</f>
        <v>15</v>
      </c>
      <c r="J30" s="94">
        <f t="shared" si="1"/>
        <v>70</v>
      </c>
      <c r="K30" s="95">
        <f>SUM(feb!H30 + mrt!M30 + apr!N30+ mei!O30+ jun!M30+ jul!M30+ aug!M30 +  sep!N30 + J30)</f>
        <v>1179</v>
      </c>
    </row>
    <row r="31" spans="1:11" x14ac:dyDescent="0.35">
      <c r="A31" s="9" t="s">
        <v>151</v>
      </c>
      <c r="B31" s="91"/>
      <c r="C31" s="91"/>
      <c r="D31" s="91"/>
      <c r="E31" s="91"/>
      <c r="F31" s="91"/>
      <c r="G31" s="91"/>
      <c r="H31" s="92">
        <f t="shared" si="0"/>
        <v>0</v>
      </c>
      <c r="I31" s="93">
        <f>SUM(feb!F31 + mrt!K31 + apr!L31+ mei!M31+ jun!K31+ jul!K31+ aug!K31 +  sep!L31 + H31)</f>
        <v>1</v>
      </c>
      <c r="J31" s="94">
        <f t="shared" si="1"/>
        <v>0</v>
      </c>
      <c r="K31" s="95">
        <f>SUM(feb!H31 + mrt!M31 + apr!N31+ mei!O31+ jun!M31+ jul!M31+ aug!M31 +  sep!N31 + J31)</f>
        <v>65</v>
      </c>
    </row>
    <row r="32" spans="1:11" x14ac:dyDescent="0.35">
      <c r="A32" s="90" t="s">
        <v>7</v>
      </c>
      <c r="B32" s="91">
        <v>98</v>
      </c>
      <c r="C32" s="91">
        <v>62</v>
      </c>
      <c r="D32" s="91">
        <v>90</v>
      </c>
      <c r="E32" s="91"/>
      <c r="F32" s="91">
        <v>83</v>
      </c>
      <c r="G32" s="91"/>
      <c r="H32" s="92">
        <f t="shared" si="0"/>
        <v>4</v>
      </c>
      <c r="I32" s="93">
        <f>SUM(feb!F32 + mrt!K32 + apr!L32+ mei!M32+ jun!K32+ jul!K32+ aug!K32 +  sep!L32 + H32)</f>
        <v>32</v>
      </c>
      <c r="J32" s="94">
        <f t="shared" si="1"/>
        <v>333</v>
      </c>
      <c r="K32" s="95">
        <f>SUM(feb!H32 + mrt!M32 + apr!N32+ mei!O32+ jun!M32+ jul!M32+ aug!M32 +  sep!N32 + J32)</f>
        <v>3024</v>
      </c>
    </row>
    <row r="33" spans="1:11" x14ac:dyDescent="0.35">
      <c r="A33" s="96" t="s">
        <v>79</v>
      </c>
      <c r="B33" s="91"/>
      <c r="C33" s="91">
        <v>62</v>
      </c>
      <c r="D33" s="91"/>
      <c r="E33" s="91"/>
      <c r="F33" s="91"/>
      <c r="G33" s="91"/>
      <c r="H33" s="92">
        <f t="shared" si="0"/>
        <v>1</v>
      </c>
      <c r="I33" s="93">
        <f>SUM(feb!F33 + mrt!K33 + apr!L33+ mei!M33+ jun!K33+ jul!K33+ aug!K33 +  sep!L33 + H33)</f>
        <v>11</v>
      </c>
      <c r="J33" s="94">
        <f t="shared" si="1"/>
        <v>62</v>
      </c>
      <c r="K33" s="95">
        <f>SUM(feb!H33 + mrt!M33 + apr!N33+ mei!O33+ jun!M33+ jul!M33+ aug!M33 +  sep!N33 + J33)</f>
        <v>902</v>
      </c>
    </row>
    <row r="34" spans="1:11" x14ac:dyDescent="0.35">
      <c r="A34" s="96" t="s">
        <v>94</v>
      </c>
      <c r="B34" s="91"/>
      <c r="C34" s="91"/>
      <c r="D34" s="91"/>
      <c r="E34" s="91"/>
      <c r="F34" s="91"/>
      <c r="G34" s="91"/>
      <c r="H34" s="92">
        <f t="shared" si="0"/>
        <v>0</v>
      </c>
      <c r="I34" s="93">
        <f>SUM(feb!F34 + mrt!K34 + apr!L34+ mei!M34+ jun!K34+ jul!K34+ aug!K34 +  sep!L34 + H34)</f>
        <v>9</v>
      </c>
      <c r="J34" s="94">
        <f t="shared" si="1"/>
        <v>0</v>
      </c>
      <c r="K34" s="95">
        <f>SUM(feb!H34 + mrt!M34 + apr!N34+ mei!O34+ jun!M34+ jul!M34+ aug!M34 +  sep!N34 + J34)</f>
        <v>512</v>
      </c>
    </row>
    <row r="35" spans="1:11" x14ac:dyDescent="0.35">
      <c r="A35" s="96" t="s">
        <v>96</v>
      </c>
      <c r="B35" s="91"/>
      <c r="C35" s="91"/>
      <c r="D35" s="91">
        <v>90</v>
      </c>
      <c r="E35" s="91"/>
      <c r="F35" s="91"/>
      <c r="G35" s="116">
        <v>48</v>
      </c>
      <c r="H35" s="92">
        <f t="shared" si="0"/>
        <v>2</v>
      </c>
      <c r="I35" s="93">
        <f>SUM(feb!F35 + mrt!K35 + apr!L35+ mei!M35+ jun!K35+ jul!K35+ aug!K35 +  sep!L35 + H35)</f>
        <v>19</v>
      </c>
      <c r="J35" s="94">
        <f t="shared" si="1"/>
        <v>138</v>
      </c>
      <c r="K35" s="95">
        <f>SUM(feb!H35 + mrt!M35 + apr!N35+ mei!O35+ jun!M35+ jul!M35+ aug!M35 +  sep!N35 + J35)</f>
        <v>1604</v>
      </c>
    </row>
    <row r="36" spans="1:11" x14ac:dyDescent="0.35">
      <c r="A36" s="96" t="s">
        <v>104</v>
      </c>
      <c r="B36" s="91"/>
      <c r="C36" s="91"/>
      <c r="D36" s="91">
        <v>90</v>
      </c>
      <c r="E36" s="91">
        <v>78</v>
      </c>
      <c r="F36" s="91"/>
      <c r="G36" s="91"/>
      <c r="H36" s="92">
        <f t="shared" ref="H36:H67" si="2">COUNT(B36:G36)</f>
        <v>2</v>
      </c>
      <c r="I36" s="93">
        <f>SUM(feb!F36 + mrt!K36 + apr!L36+ mei!M36+ jun!K36+ jul!K36+ aug!K36 +  sep!L36 + H36)</f>
        <v>23</v>
      </c>
      <c r="J36" s="94">
        <f t="shared" ref="J36:J67" si="3">SUM(B36:G36)</f>
        <v>168</v>
      </c>
      <c r="K36" s="95">
        <f>SUM(feb!H36 + mrt!M36 + apr!N36+ mei!O36+ jun!M36+ jul!M36+ aug!M36 +  sep!N36 + J36)</f>
        <v>2197</v>
      </c>
    </row>
    <row r="37" spans="1:11" x14ac:dyDescent="0.35">
      <c r="A37" s="96" t="s">
        <v>109</v>
      </c>
      <c r="B37" s="91"/>
      <c r="C37" s="91">
        <v>62</v>
      </c>
      <c r="D37" s="91">
        <v>90</v>
      </c>
      <c r="E37" s="91">
        <v>73</v>
      </c>
      <c r="F37" s="91"/>
      <c r="G37" s="91"/>
      <c r="H37" s="92">
        <f t="shared" si="2"/>
        <v>3</v>
      </c>
      <c r="I37" s="93">
        <f>SUM(feb!F37 + mrt!K37 + apr!L37+ mei!M37+ jun!K37+ jul!K37+ aug!K37 +  sep!L37 + H37)</f>
        <v>35</v>
      </c>
      <c r="J37" s="94">
        <f t="shared" si="3"/>
        <v>225</v>
      </c>
      <c r="K37" s="95">
        <f>SUM(feb!H37 + mrt!M37 + apr!N37+ mei!O37+ jun!M37+ jul!M37+ aug!M37 +  sep!N37 + J37)</f>
        <v>3176</v>
      </c>
    </row>
    <row r="38" spans="1:11" x14ac:dyDescent="0.35">
      <c r="A38" s="96" t="s">
        <v>72</v>
      </c>
      <c r="B38" s="91"/>
      <c r="C38" s="91"/>
      <c r="D38" s="91"/>
      <c r="E38" s="91"/>
      <c r="F38" s="91"/>
      <c r="G38" s="91"/>
      <c r="H38" s="92">
        <f t="shared" si="2"/>
        <v>0</v>
      </c>
      <c r="I38" s="93">
        <f>SUM(feb!F38 + mrt!K38 + apr!L38+ mei!M38+ jun!K38+ jul!K38+ aug!K38 +  sep!L38 + H38)</f>
        <v>0</v>
      </c>
      <c r="J38" s="94">
        <f t="shared" si="3"/>
        <v>0</v>
      </c>
      <c r="K38" s="95">
        <f>SUM(feb!H38 + mrt!M38 + apr!N38+ mei!O38+ jun!M38+ jul!M38+ aug!M38 +  sep!N38 + J38)</f>
        <v>0</v>
      </c>
    </row>
    <row r="39" spans="1:11" x14ac:dyDescent="0.35">
      <c r="A39" s="96" t="s">
        <v>90</v>
      </c>
      <c r="B39" s="91"/>
      <c r="C39" s="91"/>
      <c r="D39" s="91">
        <v>90</v>
      </c>
      <c r="E39" s="91"/>
      <c r="F39" s="91"/>
      <c r="G39" s="91"/>
      <c r="H39" s="92">
        <f t="shared" si="2"/>
        <v>1</v>
      </c>
      <c r="I39" s="93">
        <f>SUM(feb!F39 + mrt!K39 + apr!L39+ mei!M39+ jun!K39+ jul!K39+ aug!K39 +  sep!L39 + H39)</f>
        <v>12</v>
      </c>
      <c r="J39" s="94">
        <f t="shared" si="3"/>
        <v>90</v>
      </c>
      <c r="K39" s="95">
        <f>SUM(feb!H39 + mrt!M39 + apr!N39+ mei!O39+ jun!M39+ jul!M39+ aug!M39 +  sep!N39 + J39)</f>
        <v>816</v>
      </c>
    </row>
    <row r="40" spans="1:11" x14ac:dyDescent="0.35">
      <c r="A40" s="90" t="s">
        <v>77</v>
      </c>
      <c r="B40" s="91"/>
      <c r="C40" s="91"/>
      <c r="D40" s="91"/>
      <c r="E40" s="91">
        <v>59</v>
      </c>
      <c r="F40" s="91"/>
      <c r="G40" s="91"/>
      <c r="H40" s="92">
        <f t="shared" si="2"/>
        <v>1</v>
      </c>
      <c r="I40" s="93">
        <f>SUM(feb!F40 + mrt!K40 + apr!L40+ mei!M40+ jun!K40+ jul!K40+ aug!K40 +  sep!L40 + H40)</f>
        <v>9</v>
      </c>
      <c r="J40" s="94">
        <f t="shared" si="3"/>
        <v>59</v>
      </c>
      <c r="K40" s="95">
        <f>SUM(feb!H40 + mrt!M40 + apr!N40+ mei!O40+ jun!M40+ jul!M40+ aug!M40 +  sep!N40 + J40)</f>
        <v>491</v>
      </c>
    </row>
    <row r="41" spans="1:11" x14ac:dyDescent="0.35">
      <c r="A41" s="90" t="s">
        <v>8</v>
      </c>
      <c r="B41" s="91">
        <v>55</v>
      </c>
      <c r="C41" s="91"/>
      <c r="D41" s="91">
        <v>55</v>
      </c>
      <c r="E41" s="91"/>
      <c r="F41" s="91"/>
      <c r="G41" s="91">
        <v>48</v>
      </c>
      <c r="H41" s="92">
        <f t="shared" si="2"/>
        <v>3</v>
      </c>
      <c r="I41" s="93">
        <f>SUM(feb!F41 + mrt!K41 + apr!L41+ mei!M41+ jun!K41+ jul!K41+ aug!K41 +  sep!L41 + H41)</f>
        <v>37</v>
      </c>
      <c r="J41" s="94">
        <f t="shared" si="3"/>
        <v>158</v>
      </c>
      <c r="K41" s="95">
        <f>SUM(feb!H41 + mrt!M41 + apr!N41+ mei!O41+ jun!M41+ jul!M41+ aug!M41 +  sep!N41 + J41)</f>
        <v>1938</v>
      </c>
    </row>
    <row r="42" spans="1:11" x14ac:dyDescent="0.35">
      <c r="A42" s="90" t="s">
        <v>50</v>
      </c>
      <c r="B42" s="91">
        <v>91</v>
      </c>
      <c r="C42" s="91">
        <v>67</v>
      </c>
      <c r="D42" s="91">
        <v>84</v>
      </c>
      <c r="E42" s="91">
        <v>59</v>
      </c>
      <c r="F42" s="91">
        <v>89</v>
      </c>
      <c r="G42" s="91">
        <v>48</v>
      </c>
      <c r="H42" s="92">
        <f t="shared" si="2"/>
        <v>6</v>
      </c>
      <c r="I42" s="93">
        <f>SUM(feb!F42 + mrt!K42 + apr!L42+ mei!M42+ jun!K42+ jul!K42+ aug!K42 +  sep!L42 + H42)</f>
        <v>65</v>
      </c>
      <c r="J42" s="94">
        <f t="shared" si="3"/>
        <v>438</v>
      </c>
      <c r="K42" s="95">
        <f>SUM(feb!H42 + mrt!M42 + apr!N42+ mei!O42+ jun!M42+ jul!M42+ aug!M42 +  sep!N42 + J42)</f>
        <v>4592</v>
      </c>
    </row>
    <row r="43" spans="1:11" x14ac:dyDescent="0.35">
      <c r="A43" s="90" t="s">
        <v>108</v>
      </c>
      <c r="B43" s="91">
        <v>81</v>
      </c>
      <c r="C43" s="91"/>
      <c r="D43" s="91"/>
      <c r="E43" s="91"/>
      <c r="F43" s="91"/>
      <c r="G43" s="116">
        <v>48</v>
      </c>
      <c r="H43" s="92">
        <f t="shared" si="2"/>
        <v>2</v>
      </c>
      <c r="I43" s="93">
        <f>SUM(feb!F43 + mrt!K43 + apr!L43+ mei!M43+ jun!K43+ jul!K43+ aug!K43 +  sep!L43 + H43)</f>
        <v>32</v>
      </c>
      <c r="J43" s="94">
        <f t="shared" si="3"/>
        <v>129</v>
      </c>
      <c r="K43" s="95">
        <f>SUM(feb!H43 + mrt!M43 + apr!N43+ mei!O43+ jun!M43+ jul!M43+ aug!M43 +  sep!N43 + J43)</f>
        <v>2686</v>
      </c>
    </row>
    <row r="44" spans="1:11" x14ac:dyDescent="0.35">
      <c r="A44" s="90" t="s">
        <v>80</v>
      </c>
      <c r="B44" s="91"/>
      <c r="C44" s="91"/>
      <c r="D44" s="91"/>
      <c r="E44" s="91"/>
      <c r="F44" s="91"/>
      <c r="G44" s="91"/>
      <c r="H44" s="92">
        <f t="shared" si="2"/>
        <v>0</v>
      </c>
      <c r="I44" s="93">
        <f>SUM(feb!F44 + mrt!K44 + apr!L44+ mei!M44+ jun!K44+ jul!K44+ aug!K44 +  sep!L44 + H44)</f>
        <v>24</v>
      </c>
      <c r="J44" s="94">
        <f t="shared" si="3"/>
        <v>0</v>
      </c>
      <c r="K44" s="95">
        <f>SUM(feb!H44 + mrt!M44 + apr!N44+ mei!O44+ jun!M44+ jul!M44+ aug!M44 +  sep!N44 + J44)</f>
        <v>2171</v>
      </c>
    </row>
    <row r="45" spans="1:11" x14ac:dyDescent="0.35">
      <c r="A45" s="90" t="s">
        <v>24</v>
      </c>
      <c r="B45" s="91"/>
      <c r="C45" s="91"/>
      <c r="D45" s="91"/>
      <c r="E45" s="91"/>
      <c r="F45" s="91"/>
      <c r="G45" s="91"/>
      <c r="H45" s="92">
        <f t="shared" si="2"/>
        <v>0</v>
      </c>
      <c r="I45" s="93">
        <f>SUM(feb!F45 + mrt!K45 + apr!L45+ mei!M45+ jun!K45+ jul!K45+ aug!K45 +  sep!L45 + H45)</f>
        <v>1</v>
      </c>
      <c r="J45" s="94">
        <f t="shared" si="3"/>
        <v>0</v>
      </c>
      <c r="K45" s="95">
        <f>SUM(feb!H45 + mrt!M45 + apr!N45+ mei!O45+ jun!M45+ jul!M45+ aug!M45 +  sep!N45 + J45)</f>
        <v>88</v>
      </c>
    </row>
    <row r="46" spans="1:11" x14ac:dyDescent="0.35">
      <c r="A46" s="90" t="s">
        <v>64</v>
      </c>
      <c r="B46" s="91"/>
      <c r="C46" s="91"/>
      <c r="D46" s="91"/>
      <c r="E46" s="91"/>
      <c r="F46" s="91"/>
      <c r="G46" s="91"/>
      <c r="H46" s="92">
        <f t="shared" si="2"/>
        <v>0</v>
      </c>
      <c r="I46" s="93">
        <f>SUM(feb!F46 + mrt!K46 + apr!L46+ mei!M46+ jun!K46+ jul!K46+ aug!K46 +  sep!L46 + H46)</f>
        <v>0</v>
      </c>
      <c r="J46" s="94">
        <f t="shared" si="3"/>
        <v>0</v>
      </c>
      <c r="K46" s="95">
        <f>SUM(feb!H46 + mrt!M46 + apr!N46+ mei!O46+ jun!M46+ jul!M46+ aug!M46 +  sep!N46 + J46)</f>
        <v>0</v>
      </c>
    </row>
    <row r="47" spans="1:11" x14ac:dyDescent="0.35">
      <c r="A47" s="90" t="s">
        <v>9</v>
      </c>
      <c r="B47" s="91"/>
      <c r="C47" s="91"/>
      <c r="D47" s="91"/>
      <c r="E47" s="91"/>
      <c r="F47" s="91"/>
      <c r="G47" s="91"/>
      <c r="H47" s="92">
        <f t="shared" si="2"/>
        <v>0</v>
      </c>
      <c r="I47" s="93">
        <f>SUM(feb!F47 + mrt!K47 + apr!L47+ mei!M47+ jun!K47+ jul!K47+ aug!K47 +  sep!L47 + H47)</f>
        <v>0</v>
      </c>
      <c r="J47" s="94">
        <f t="shared" si="3"/>
        <v>0</v>
      </c>
      <c r="K47" s="95">
        <f>SUM(feb!H47 + mrt!M47 + apr!N47+ mei!O47+ jun!M47+ jul!M47+ aug!M47 +  sep!N47 + J47)</f>
        <v>0</v>
      </c>
    </row>
    <row r="48" spans="1:11" x14ac:dyDescent="0.35">
      <c r="A48" s="90" t="s">
        <v>78</v>
      </c>
      <c r="B48" s="91"/>
      <c r="C48" s="91">
        <v>65</v>
      </c>
      <c r="D48" s="91">
        <v>84</v>
      </c>
      <c r="E48" s="91">
        <v>67</v>
      </c>
      <c r="F48" s="91">
        <v>87</v>
      </c>
      <c r="G48" s="116">
        <v>48</v>
      </c>
      <c r="H48" s="92">
        <f t="shared" si="2"/>
        <v>5</v>
      </c>
      <c r="I48" s="93">
        <f>SUM(feb!F48 + mrt!K48 + apr!L48+ mei!M48+ jun!K48+ jul!K48+ aug!K48 +  sep!L48 + H48)</f>
        <v>42</v>
      </c>
      <c r="J48" s="94">
        <f t="shared" si="3"/>
        <v>351</v>
      </c>
      <c r="K48" s="95">
        <f>SUM(feb!H48 + mrt!M48 + apr!N48+ mei!O48+ jun!M48+ jul!M48+ aug!M48 +  sep!N48 + J48)</f>
        <v>3293</v>
      </c>
    </row>
    <row r="49" spans="1:11" x14ac:dyDescent="0.35">
      <c r="A49" s="90" t="s">
        <v>10</v>
      </c>
      <c r="B49" s="91">
        <v>98</v>
      </c>
      <c r="C49" s="91"/>
      <c r="D49" s="91">
        <v>90</v>
      </c>
      <c r="E49" s="91">
        <v>73</v>
      </c>
      <c r="F49" s="91">
        <v>83</v>
      </c>
      <c r="G49" s="91"/>
      <c r="H49" s="92">
        <f t="shared" si="2"/>
        <v>4</v>
      </c>
      <c r="I49" s="93">
        <f>SUM(feb!F49 + mrt!K49 + apr!L49+ mei!M49+ jun!K49+ jul!K49+ aug!K49 +  sep!L49 + H49)</f>
        <v>43</v>
      </c>
      <c r="J49" s="94">
        <f t="shared" si="3"/>
        <v>344</v>
      </c>
      <c r="K49" s="95">
        <f>SUM(feb!H49 + mrt!M49 + apr!N49+ mei!O49+ jun!M49+ jul!M49+ aug!M49 +  sep!N49 + J49)</f>
        <v>3814</v>
      </c>
    </row>
    <row r="50" spans="1:11" x14ac:dyDescent="0.35">
      <c r="A50" s="90" t="s">
        <v>53</v>
      </c>
      <c r="B50" s="91">
        <v>55</v>
      </c>
      <c r="C50" s="91"/>
      <c r="D50" s="91"/>
      <c r="E50" s="91">
        <v>59</v>
      </c>
      <c r="F50" s="91">
        <v>53</v>
      </c>
      <c r="G50" s="91">
        <v>48</v>
      </c>
      <c r="H50" s="92">
        <f t="shared" si="2"/>
        <v>4</v>
      </c>
      <c r="I50" s="93">
        <f>SUM(feb!F50 + mrt!K50 + apr!L50+ mei!M50+ jun!K50+ jul!K50+ aug!K50 +  sep!L50 + H50)</f>
        <v>47</v>
      </c>
      <c r="J50" s="94">
        <f t="shared" si="3"/>
        <v>215</v>
      </c>
      <c r="K50" s="95">
        <f>SUM(feb!H50 + mrt!M50 + apr!N50+ mei!O50+ jun!M50+ jul!M50+ aug!M50 +  sep!N50 + J50)</f>
        <v>2485</v>
      </c>
    </row>
    <row r="51" spans="1:11" x14ac:dyDescent="0.35">
      <c r="A51" s="90" t="s">
        <v>11</v>
      </c>
      <c r="B51" s="91"/>
      <c r="C51" s="91"/>
      <c r="D51" s="91"/>
      <c r="E51" s="91"/>
      <c r="F51" s="91"/>
      <c r="G51" s="91">
        <v>48</v>
      </c>
      <c r="H51" s="92">
        <f t="shared" si="2"/>
        <v>1</v>
      </c>
      <c r="I51" s="93">
        <f>SUM(feb!F51 + mrt!K51 + apr!L51+ mei!M51+ jun!K51+ jul!K51+ aug!K51 +  sep!L51 + H51)</f>
        <v>19</v>
      </c>
      <c r="J51" s="94">
        <f t="shared" si="3"/>
        <v>48</v>
      </c>
      <c r="K51" s="95">
        <f>SUM(feb!H51 + mrt!M51 + apr!N51+ mei!O51+ jun!M51+ jul!M51+ aug!M51 +  sep!N51 + J51)</f>
        <v>1055</v>
      </c>
    </row>
    <row r="52" spans="1:11" x14ac:dyDescent="0.35">
      <c r="A52" s="90" t="s">
        <v>49</v>
      </c>
      <c r="B52" s="91"/>
      <c r="C52" s="91"/>
      <c r="D52" s="91">
        <v>90</v>
      </c>
      <c r="E52" s="91"/>
      <c r="F52" s="91">
        <v>87</v>
      </c>
      <c r="G52" s="91"/>
      <c r="H52" s="92">
        <f t="shared" si="2"/>
        <v>2</v>
      </c>
      <c r="I52" s="93">
        <f>SUM(feb!F52 + mrt!K52 + apr!L52+ mei!M52+ jun!K52+ jul!K52+ aug!K52 +  sep!L52 + H52)</f>
        <v>12</v>
      </c>
      <c r="J52" s="94">
        <f t="shared" si="3"/>
        <v>177</v>
      </c>
      <c r="K52" s="95">
        <f>SUM(feb!H52 + mrt!M52 + apr!N52+ mei!O52+ jun!M52+ jul!M52+ aug!M52 +  sep!N52 + J52)</f>
        <v>931</v>
      </c>
    </row>
    <row r="53" spans="1:11" x14ac:dyDescent="0.35">
      <c r="A53" s="90" t="s">
        <v>23</v>
      </c>
      <c r="B53" s="91"/>
      <c r="C53" s="91"/>
      <c r="D53" s="91"/>
      <c r="E53" s="91"/>
      <c r="F53" s="91"/>
      <c r="G53" s="91">
        <v>48</v>
      </c>
      <c r="H53" s="92">
        <f t="shared" si="2"/>
        <v>1</v>
      </c>
      <c r="I53" s="93">
        <f>SUM(feb!F53 + mrt!K53 + apr!L53+ mei!M53+ jun!K53+ jul!K53+ aug!K53 +  sep!L53 + H53)</f>
        <v>3</v>
      </c>
      <c r="J53" s="94">
        <f t="shared" si="3"/>
        <v>48</v>
      </c>
      <c r="K53" s="95">
        <f>SUM(feb!H53 + mrt!M53 + apr!N53+ mei!O53+ jun!M53+ jul!M53+ aug!M53 +  sep!N53 + J53)</f>
        <v>176</v>
      </c>
    </row>
    <row r="54" spans="1:11" x14ac:dyDescent="0.35">
      <c r="A54" s="90" t="s">
        <v>120</v>
      </c>
      <c r="B54" s="91"/>
      <c r="C54" s="91"/>
      <c r="D54" s="91"/>
      <c r="E54" s="91"/>
      <c r="F54" s="91"/>
      <c r="G54" s="91"/>
      <c r="H54" s="92">
        <f t="shared" si="2"/>
        <v>0</v>
      </c>
      <c r="I54" s="93">
        <f>SUM(feb!F54 + mrt!K54 + apr!L54+ mei!M54+ jun!K54+ jul!K54+ aug!K54 +  sep!L54 + H54)</f>
        <v>1</v>
      </c>
      <c r="J54" s="94">
        <f t="shared" si="3"/>
        <v>0</v>
      </c>
      <c r="K54" s="95">
        <f>SUM(feb!H54 + mrt!M54 + apr!N54+ mei!O54+ jun!M54+ jul!M54+ aug!M54 +  sep!N54 + J54)</f>
        <v>80</v>
      </c>
    </row>
    <row r="55" spans="1:11" x14ac:dyDescent="0.35">
      <c r="A55" s="90" t="s">
        <v>85</v>
      </c>
      <c r="B55" s="91"/>
      <c r="C55" s="91"/>
      <c r="D55" s="91"/>
      <c r="E55" s="91"/>
      <c r="F55" s="91"/>
      <c r="G55" s="116">
        <v>48</v>
      </c>
      <c r="H55" s="92">
        <f t="shared" si="2"/>
        <v>1</v>
      </c>
      <c r="I55" s="93">
        <f>SUM(feb!F55 + mrt!K55 + apr!L55+ mei!M55+ jun!K55+ jul!K55+ aug!K55 +  sep!L55 + H55)</f>
        <v>36</v>
      </c>
      <c r="J55" s="94">
        <f t="shared" si="3"/>
        <v>48</v>
      </c>
      <c r="K55" s="95">
        <f>SUM(feb!H55 + mrt!M55 + apr!N55+ mei!O55+ jun!M55+ jul!M55+ aug!M55 +  sep!N55 + J55)</f>
        <v>2990</v>
      </c>
    </row>
    <row r="56" spans="1:11" x14ac:dyDescent="0.35">
      <c r="A56" s="90" t="s">
        <v>69</v>
      </c>
      <c r="B56" s="91">
        <v>81</v>
      </c>
      <c r="C56" s="91">
        <v>65</v>
      </c>
      <c r="D56" s="91">
        <v>84</v>
      </c>
      <c r="E56" s="91">
        <v>67</v>
      </c>
      <c r="F56" s="91">
        <v>87</v>
      </c>
      <c r="G56" s="116">
        <v>48</v>
      </c>
      <c r="H56" s="92">
        <f t="shared" si="2"/>
        <v>6</v>
      </c>
      <c r="I56" s="93">
        <f>SUM(feb!F56 + mrt!K56 + apr!L56+ mei!M56+ jun!K56+ jul!K56+ aug!K56 +  sep!L56 + H56)</f>
        <v>49</v>
      </c>
      <c r="J56" s="94">
        <f t="shared" si="3"/>
        <v>432</v>
      </c>
      <c r="K56" s="95">
        <f>SUM(feb!H56 + mrt!M56 + apr!N56+ mei!O56+ jun!M56+ jul!M56+ aug!M56 +  sep!N56 + J56)</f>
        <v>4138</v>
      </c>
    </row>
    <row r="57" spans="1:11" x14ac:dyDescent="0.35">
      <c r="A57" s="90" t="s">
        <v>105</v>
      </c>
      <c r="B57" s="91"/>
      <c r="C57" s="91"/>
      <c r="D57" s="91"/>
      <c r="E57" s="91"/>
      <c r="F57" s="91"/>
      <c r="G57" s="91"/>
      <c r="H57" s="92">
        <f t="shared" si="2"/>
        <v>0</v>
      </c>
      <c r="I57" s="93">
        <f>SUM(feb!F57 + mrt!K57 + apr!L57+ mei!M57+ jun!K57+ jul!K57+ aug!K57 +  sep!L57 + H57)</f>
        <v>0</v>
      </c>
      <c r="J57" s="94">
        <f t="shared" si="3"/>
        <v>0</v>
      </c>
      <c r="K57" s="95">
        <f>SUM(feb!H57 + mrt!M57 + apr!N57+ mei!O57+ jun!M57+ jul!M57+ aug!M57 +  sep!N57 + J57)</f>
        <v>0</v>
      </c>
    </row>
    <row r="58" spans="1:11" x14ac:dyDescent="0.35">
      <c r="A58" s="90" t="s">
        <v>57</v>
      </c>
      <c r="B58" s="91"/>
      <c r="C58" s="91"/>
      <c r="D58" s="91"/>
      <c r="E58" s="91"/>
      <c r="F58" s="91"/>
      <c r="G58" s="91"/>
      <c r="H58" s="92">
        <f t="shared" si="2"/>
        <v>0</v>
      </c>
      <c r="I58" s="93">
        <f>SUM(feb!F58 + mrt!K58 + apr!L58+ mei!M58+ jun!K59+ jul!K58+ aug!K58 +  sep!L58 + H58)</f>
        <v>0</v>
      </c>
      <c r="J58" s="94">
        <f t="shared" si="3"/>
        <v>0</v>
      </c>
      <c r="K58" s="95">
        <f>SUM(feb!H58 + mrt!M58 + apr!N58+ mei!O58+ jun!M59+ jul!M58+ aug!M58 +  sep!N58 + J58)</f>
        <v>0</v>
      </c>
    </row>
    <row r="59" spans="1:11" x14ac:dyDescent="0.35">
      <c r="A59" s="9" t="s">
        <v>152</v>
      </c>
      <c r="B59" s="91"/>
      <c r="C59" s="91"/>
      <c r="D59" s="91">
        <v>90</v>
      </c>
      <c r="E59" s="91">
        <v>78</v>
      </c>
      <c r="F59" s="91">
        <v>80</v>
      </c>
      <c r="G59" s="116">
        <v>48</v>
      </c>
      <c r="H59" s="92">
        <f t="shared" si="2"/>
        <v>4</v>
      </c>
      <c r="I59" s="93">
        <f>SUM(feb!F59 + mrt!K59 + apr!L59+ mei!M59+ jun!K60+ jul!K59+ aug!K59 +  sep!L59 + H59)</f>
        <v>26</v>
      </c>
      <c r="J59" s="94">
        <f t="shared" si="3"/>
        <v>296</v>
      </c>
      <c r="K59" s="95">
        <f>SUM(feb!H59 + mrt!M59 + apr!N59+ mei!O59+ jun!M60+ jul!M59+ aug!M59 +  sep!N59 + J59)</f>
        <v>2369</v>
      </c>
    </row>
    <row r="60" spans="1:11" x14ac:dyDescent="0.35">
      <c r="A60" s="90" t="s">
        <v>51</v>
      </c>
      <c r="B60" s="91"/>
      <c r="C60" s="91"/>
      <c r="D60" s="91">
        <v>84</v>
      </c>
      <c r="E60" s="91"/>
      <c r="F60" s="91"/>
      <c r="G60" s="91"/>
      <c r="H60" s="92">
        <f t="shared" si="2"/>
        <v>1</v>
      </c>
      <c r="I60" s="93">
        <f>SUM(feb!F60 + mrt!K60 + apr!L60+ mei!M60+ jun!K60+ jul!K60+ aug!K60 +  sep!L60 + H60)</f>
        <v>25</v>
      </c>
      <c r="J60" s="94">
        <f t="shared" si="3"/>
        <v>84</v>
      </c>
      <c r="K60" s="95">
        <f>SUM(feb!H60 + mrt!M60 + apr!N60+ mei!O60+ jun!M60+ jul!M60+ aug!M60 +  sep!N60 + J60)</f>
        <v>1804</v>
      </c>
    </row>
    <row r="61" spans="1:11" x14ac:dyDescent="0.35">
      <c r="A61" s="90" t="s">
        <v>70</v>
      </c>
      <c r="B61" s="91"/>
      <c r="C61" s="91"/>
      <c r="D61" s="91"/>
      <c r="E61" s="91"/>
      <c r="F61" s="91"/>
      <c r="G61" s="91"/>
      <c r="H61" s="92">
        <f t="shared" si="2"/>
        <v>0</v>
      </c>
      <c r="I61" s="93">
        <f>SUM(feb!F61 + mrt!K61 + apr!L61+ mei!M61+ jun!K61+ jul!K61+ aug!K61 +  sep!L61 + H61)</f>
        <v>2</v>
      </c>
      <c r="J61" s="94">
        <f t="shared" si="3"/>
        <v>0</v>
      </c>
      <c r="K61" s="95">
        <f>SUM(feb!H61 + mrt!M61 + apr!N61+ mei!O61+ jun!M61+ jul!M61+ aug!M61 +  sep!N61 + J61)</f>
        <v>181</v>
      </c>
    </row>
    <row r="62" spans="1:11" x14ac:dyDescent="0.35">
      <c r="A62" s="90" t="s">
        <v>12</v>
      </c>
      <c r="B62" s="91"/>
      <c r="C62" s="91"/>
      <c r="D62" s="91"/>
      <c r="E62" s="91"/>
      <c r="F62" s="91"/>
      <c r="G62" s="91">
        <v>48</v>
      </c>
      <c r="H62" s="92">
        <f t="shared" si="2"/>
        <v>1</v>
      </c>
      <c r="I62" s="93">
        <f>SUM(feb!F62 + mrt!K62 + apr!L62+ mei!M62+ jun!K62+ jul!K62+ aug!K62 +  sep!L62 + H62)</f>
        <v>3</v>
      </c>
      <c r="J62" s="94">
        <f t="shared" si="3"/>
        <v>48</v>
      </c>
      <c r="K62" s="95">
        <f>SUM(feb!H62 + mrt!M62 + apr!N62+ mei!O62+ jun!M62+ jul!M62+ aug!M62 +  sep!N62 + J62)</f>
        <v>156</v>
      </c>
    </row>
    <row r="63" spans="1:11" x14ac:dyDescent="0.35">
      <c r="A63" s="90" t="s">
        <v>61</v>
      </c>
      <c r="B63" s="91">
        <v>55</v>
      </c>
      <c r="C63" s="91"/>
      <c r="D63" s="91"/>
      <c r="E63" s="91"/>
      <c r="F63" s="91"/>
      <c r="G63" s="91"/>
      <c r="H63" s="92">
        <f t="shared" si="2"/>
        <v>1</v>
      </c>
      <c r="I63" s="93">
        <f>SUM(feb!F63 + mrt!K63 + apr!L63+ mei!M63+ jun!K63+ jul!K63+ aug!K63 +  sep!L63 + H63)</f>
        <v>14</v>
      </c>
      <c r="J63" s="94">
        <f t="shared" si="3"/>
        <v>55</v>
      </c>
      <c r="K63" s="95">
        <f>SUM(feb!H63 + mrt!M63 + apr!N63+ mei!O63+ jun!M63+ jul!M63+ aug!M63 +  sep!N63 + J63)</f>
        <v>741</v>
      </c>
    </row>
    <row r="64" spans="1:11" x14ac:dyDescent="0.35">
      <c r="A64" s="90" t="s">
        <v>73</v>
      </c>
      <c r="B64" s="91">
        <v>98</v>
      </c>
      <c r="C64" s="91"/>
      <c r="D64" s="91">
        <v>90</v>
      </c>
      <c r="E64" s="91">
        <v>73</v>
      </c>
      <c r="F64" s="91">
        <v>70</v>
      </c>
      <c r="G64" s="116">
        <v>48</v>
      </c>
      <c r="H64" s="92">
        <f t="shared" si="2"/>
        <v>5</v>
      </c>
      <c r="I64" s="93">
        <f>SUM(feb!F64 + mrt!K64 + apr!L64+ mei!M64+ jun!K64+ jul!K64+ aug!K64 +  sep!L64 + H64)</f>
        <v>46</v>
      </c>
      <c r="J64" s="94">
        <f t="shared" si="3"/>
        <v>379</v>
      </c>
      <c r="K64" s="95">
        <f>SUM(feb!H64 + mrt!M64 + apr!N64+ mei!O64+ jun!M64+ jul!M64+ aug!M64 +  sep!N64 + J64)</f>
        <v>4098</v>
      </c>
    </row>
    <row r="65" spans="1:11" x14ac:dyDescent="0.35">
      <c r="A65" s="90" t="s">
        <v>122</v>
      </c>
      <c r="B65" s="91"/>
      <c r="C65" s="91"/>
      <c r="D65" s="91">
        <v>90</v>
      </c>
      <c r="E65" s="91">
        <v>73</v>
      </c>
      <c r="F65" s="91"/>
      <c r="G65" s="91"/>
      <c r="H65" s="92">
        <f t="shared" si="2"/>
        <v>2</v>
      </c>
      <c r="I65" s="93">
        <f>SUM(feb!F65 + mrt!K65 + apr!L65+ mei!M65+ jun!K65+ jul!K65+ aug!K65 +  sep!L65 + H65)</f>
        <v>39</v>
      </c>
      <c r="J65" s="94">
        <f t="shared" si="3"/>
        <v>163</v>
      </c>
      <c r="K65" s="95">
        <f>SUM(feb!H65 + mrt!M65 + apr!N65+ mei!O65+ jun!M65+ jul!M65+ aug!M65 +  sep!N65 + J65)</f>
        <v>3603</v>
      </c>
    </row>
    <row r="66" spans="1:11" x14ac:dyDescent="0.35">
      <c r="A66" s="90" t="s">
        <v>13</v>
      </c>
      <c r="B66" s="91">
        <v>81</v>
      </c>
      <c r="C66" s="91"/>
      <c r="D66" s="91"/>
      <c r="E66" s="91">
        <v>67</v>
      </c>
      <c r="F66" s="91"/>
      <c r="G66" s="91">
        <v>48</v>
      </c>
      <c r="H66" s="92">
        <f t="shared" si="2"/>
        <v>3</v>
      </c>
      <c r="I66" s="93">
        <f>SUM(feb!F66 + mrt!K66 + apr!L66+ mei!M66+ jun!K66+ jul!K66+ aug!K66 +  sep!L66 + H66)</f>
        <v>23</v>
      </c>
      <c r="J66" s="94">
        <f t="shared" si="3"/>
        <v>196</v>
      </c>
      <c r="K66" s="95">
        <f>SUM(feb!H66 + mrt!M66 + apr!N66+ mei!O66+ jun!M66+ jul!M66+ aug!M66 +  sep!N66 + J66)</f>
        <v>1873</v>
      </c>
    </row>
    <row r="67" spans="1:11" x14ac:dyDescent="0.35">
      <c r="A67" s="90" t="s">
        <v>47</v>
      </c>
      <c r="B67" s="91">
        <v>98</v>
      </c>
      <c r="C67" s="91">
        <v>72</v>
      </c>
      <c r="D67" s="91">
        <v>98</v>
      </c>
      <c r="E67" s="91">
        <v>78</v>
      </c>
      <c r="F67" s="91">
        <v>80</v>
      </c>
      <c r="G67" s="116">
        <v>48</v>
      </c>
      <c r="H67" s="92">
        <f t="shared" si="2"/>
        <v>6</v>
      </c>
      <c r="I67" s="93">
        <f>SUM(feb!F67 + mrt!K67 + apr!L67+ mei!M67+ jun!K67+ jul!K67+ aug!K67 +  sep!L67 + H67)</f>
        <v>72</v>
      </c>
      <c r="J67" s="94">
        <f t="shared" si="3"/>
        <v>474</v>
      </c>
      <c r="K67" s="95">
        <f>SUM(feb!H67 + mrt!M67 + apr!N67+ mei!O67+ jun!M67+ jul!M67+ aug!M67 +  sep!N67 + J67)</f>
        <v>7477</v>
      </c>
    </row>
    <row r="68" spans="1:11" x14ac:dyDescent="0.35">
      <c r="A68" s="90" t="s">
        <v>86</v>
      </c>
      <c r="B68" s="91"/>
      <c r="C68" s="91"/>
      <c r="D68" s="91"/>
      <c r="E68" s="91">
        <v>59</v>
      </c>
      <c r="F68" s="91"/>
      <c r="G68" s="91">
        <v>48</v>
      </c>
      <c r="H68" s="92">
        <f t="shared" ref="H68:H99" si="4">COUNT(B68:G68)</f>
        <v>2</v>
      </c>
      <c r="I68" s="93">
        <f>SUM(feb!F68 + mrt!K68 + apr!L68+ mei!M68+ jun!K68+ jul!K68+ aug!K68 +  sep!L68 + H68)</f>
        <v>14</v>
      </c>
      <c r="J68" s="94">
        <f t="shared" ref="J68:J95" si="5">SUM(B68:G68)</f>
        <v>107</v>
      </c>
      <c r="K68" s="95">
        <f>SUM(feb!H68 + mrt!M68 + apr!N68+ mei!O68+ jun!M68+ jul!M68+ aug!M68 +  sep!N68 + J68)</f>
        <v>770</v>
      </c>
    </row>
    <row r="69" spans="1:11" x14ac:dyDescent="0.35">
      <c r="A69" s="90" t="s">
        <v>14</v>
      </c>
      <c r="B69" s="91">
        <v>98</v>
      </c>
      <c r="C69" s="91">
        <v>62</v>
      </c>
      <c r="D69" s="91">
        <v>90</v>
      </c>
      <c r="E69" s="91">
        <v>73</v>
      </c>
      <c r="F69" s="91"/>
      <c r="G69" s="91"/>
      <c r="H69" s="92">
        <f t="shared" si="4"/>
        <v>4</v>
      </c>
      <c r="I69" s="93">
        <f>SUM(feb!F69 + mrt!K69 + apr!L69+ mei!M69+ jun!K69+ jul!K69+ aug!K69 +  sep!L69 + H69)</f>
        <v>55</v>
      </c>
      <c r="J69" s="94">
        <f t="shared" si="5"/>
        <v>323</v>
      </c>
      <c r="K69" s="95">
        <f>SUM(feb!H69 + mrt!M69 + apr!N69+ mei!O69+ jun!M69+ jul!M69+ aug!M69 +  sep!N69 + J69)</f>
        <v>4912</v>
      </c>
    </row>
    <row r="70" spans="1:11" x14ac:dyDescent="0.35">
      <c r="A70" s="90" t="s">
        <v>46</v>
      </c>
      <c r="B70" s="91"/>
      <c r="C70" s="91"/>
      <c r="D70" s="91"/>
      <c r="E70" s="91"/>
      <c r="F70" s="91"/>
      <c r="G70" s="91">
        <v>48</v>
      </c>
      <c r="H70" s="92">
        <f t="shared" si="4"/>
        <v>1</v>
      </c>
      <c r="I70" s="93">
        <f>SUM(feb!F70 + mrt!K70 + apr!L70+ mei!M70+ jun!K70+ jul!K70+ aug!K70 +  sep!L70 + H70)</f>
        <v>16</v>
      </c>
      <c r="J70" s="94">
        <f t="shared" si="5"/>
        <v>48</v>
      </c>
      <c r="K70" s="95">
        <f>SUM(feb!H70 + mrt!M70 + apr!N70+ mei!O70+ jun!M70+ jul!M70+ aug!M70 +  sep!N70 + J70)</f>
        <v>927</v>
      </c>
    </row>
    <row r="71" spans="1:11" x14ac:dyDescent="0.35">
      <c r="A71" s="90" t="s">
        <v>15</v>
      </c>
      <c r="B71" s="91"/>
      <c r="C71" s="91"/>
      <c r="D71" s="91"/>
      <c r="E71" s="91"/>
      <c r="F71" s="91"/>
      <c r="G71" s="91"/>
      <c r="H71" s="92">
        <f t="shared" si="4"/>
        <v>0</v>
      </c>
      <c r="I71" s="93">
        <f>SUM(feb!F71 + mrt!K71 + apr!L71+ mei!M71+ jun!K71+ jul!K71+ aug!K71 +  sep!L71 + H71)</f>
        <v>0</v>
      </c>
      <c r="J71" s="94">
        <f t="shared" si="5"/>
        <v>0</v>
      </c>
      <c r="K71" s="95">
        <f>SUM(feb!H71 + mrt!M71 + apr!N71+ mei!O71+ jun!M71+ jul!M71+ aug!M71 +  sep!N71 + J71)</f>
        <v>0</v>
      </c>
    </row>
    <row r="72" spans="1:11" x14ac:dyDescent="0.35">
      <c r="A72" s="90" t="s">
        <v>54</v>
      </c>
      <c r="B72" s="91"/>
      <c r="C72" s="91"/>
      <c r="D72" s="91">
        <v>90</v>
      </c>
      <c r="E72" s="91"/>
      <c r="F72" s="91">
        <v>80</v>
      </c>
      <c r="G72" s="116">
        <v>48</v>
      </c>
      <c r="H72" s="92">
        <f t="shared" si="4"/>
        <v>3</v>
      </c>
      <c r="I72" s="93">
        <f>SUM(feb!F72 + mrt!K72 + apr!L72+ mei!M72+ jun!K72+ jul!K72+ aug!K72 +  sep!L72 + H72)</f>
        <v>35</v>
      </c>
      <c r="J72" s="94">
        <f t="shared" si="5"/>
        <v>218</v>
      </c>
      <c r="K72" s="95">
        <f>SUM(feb!H72 + mrt!M72 + apr!N72+ mei!O72+ jun!M72+ jul!M72+ aug!M72 +  sep!N72 + J72)</f>
        <v>3074</v>
      </c>
    </row>
    <row r="73" spans="1:11" x14ac:dyDescent="0.35">
      <c r="A73" s="90" t="s">
        <v>103</v>
      </c>
      <c r="B73" s="91"/>
      <c r="C73" s="91"/>
      <c r="D73" s="91"/>
      <c r="E73" s="91"/>
      <c r="F73" s="91"/>
      <c r="G73" s="91"/>
      <c r="H73" s="92">
        <f t="shared" si="4"/>
        <v>0</v>
      </c>
      <c r="I73" s="93">
        <f>SUM(feb!F73 + mrt!K73 + apr!L73+ mei!M73+ jun!K73+ jul!K73+ aug!K73 +  sep!L73 + H73)</f>
        <v>0</v>
      </c>
      <c r="J73" s="94">
        <f t="shared" si="5"/>
        <v>0</v>
      </c>
      <c r="K73" s="95">
        <f>SUM(feb!H73 + mrt!M73 + apr!N73+ mei!O73+ jun!M73+ jul!M73+ aug!M73 +  sep!N73 + J73)</f>
        <v>0</v>
      </c>
    </row>
    <row r="74" spans="1:11" x14ac:dyDescent="0.35">
      <c r="A74" s="90" t="s">
        <v>55</v>
      </c>
      <c r="B74" s="91"/>
      <c r="C74" s="91"/>
      <c r="D74" s="91"/>
      <c r="E74" s="91"/>
      <c r="F74" s="91"/>
      <c r="G74" s="91"/>
      <c r="H74" s="92">
        <f t="shared" si="4"/>
        <v>0</v>
      </c>
      <c r="I74" s="93">
        <f>SUM(feb!F74 + mrt!K74 + apr!L74+ mei!M74+ jun!K74+ jul!K74+ aug!K74 +  sep!L74 + H74)</f>
        <v>1</v>
      </c>
      <c r="J74" s="94">
        <f t="shared" si="5"/>
        <v>0</v>
      </c>
      <c r="K74" s="95">
        <f>SUM(feb!H74 + mrt!M74 + apr!N74+ mei!O74+ jun!M74+ jul!M74+ aug!M74 +  sep!N74 + J74)</f>
        <v>30</v>
      </c>
    </row>
    <row r="75" spans="1:11" x14ac:dyDescent="0.35">
      <c r="A75" s="90" t="s">
        <v>16</v>
      </c>
      <c r="B75" s="91"/>
      <c r="C75" s="91"/>
      <c r="D75" s="91"/>
      <c r="E75" s="91"/>
      <c r="F75" s="91"/>
      <c r="G75" s="91"/>
      <c r="H75" s="92">
        <f t="shared" si="4"/>
        <v>0</v>
      </c>
      <c r="I75" s="93">
        <f>SUM(feb!F75 + mrt!K75 + apr!L75+ mei!M75+ jun!K75+ jul!K75+ aug!K75 +  sep!L75 + H75)</f>
        <v>31</v>
      </c>
      <c r="J75" s="94">
        <f t="shared" si="5"/>
        <v>0</v>
      </c>
      <c r="K75" s="95">
        <f>SUM(feb!H75 + mrt!M75 + apr!N75+ mei!O75+ jun!M75+ jul!M75+ aug!M75 +  sep!N75 + J75)</f>
        <v>1549</v>
      </c>
    </row>
    <row r="76" spans="1:11" x14ac:dyDescent="0.35">
      <c r="A76" s="90" t="s">
        <v>81</v>
      </c>
      <c r="B76" s="91"/>
      <c r="C76" s="91">
        <v>62</v>
      </c>
      <c r="D76" s="91">
        <v>90</v>
      </c>
      <c r="E76" s="91">
        <v>73</v>
      </c>
      <c r="F76" s="91"/>
      <c r="G76" s="91"/>
      <c r="H76" s="92">
        <f t="shared" si="4"/>
        <v>3</v>
      </c>
      <c r="I76" s="93">
        <f>SUM(feb!F76 + mrt!K76 + apr!L76+ mei!M76+ jun!K76+ jul!K76+ aug!K76 +  sep!L76 + H76)</f>
        <v>40</v>
      </c>
      <c r="J76" s="94">
        <f t="shared" si="5"/>
        <v>225</v>
      </c>
      <c r="K76" s="95">
        <f>SUM(feb!H76 + mrt!M76 + apr!N76+ mei!O76+ jun!M76+ jul!M76+ aug!M76 +  sep!N76 + J76)</f>
        <v>3759</v>
      </c>
    </row>
    <row r="77" spans="1:11" x14ac:dyDescent="0.35">
      <c r="A77" s="90" t="s">
        <v>17</v>
      </c>
      <c r="B77" s="91"/>
      <c r="C77" s="91"/>
      <c r="D77" s="91"/>
      <c r="E77" s="91"/>
      <c r="F77" s="91"/>
      <c r="G77" s="91"/>
      <c r="H77" s="92">
        <f t="shared" si="4"/>
        <v>0</v>
      </c>
      <c r="I77" s="93">
        <f>SUM(feb!F77 + mrt!K77 + apr!L77+ mei!M77+ jun!K77+ jul!K77+ aug!K77 +  sep!L77 + H77)</f>
        <v>28</v>
      </c>
      <c r="J77" s="94">
        <f t="shared" si="5"/>
        <v>0</v>
      </c>
      <c r="K77" s="95">
        <f>SUM(feb!H77 + mrt!M77 + apr!N77+ mei!O77+ jun!M77+ jul!M77+ aug!M77 +  sep!N77 + J77)</f>
        <v>2223</v>
      </c>
    </row>
    <row r="78" spans="1:11" x14ac:dyDescent="0.35">
      <c r="A78" s="90" t="s">
        <v>18</v>
      </c>
      <c r="B78" s="91"/>
      <c r="C78" s="91"/>
      <c r="D78" s="91">
        <v>90</v>
      </c>
      <c r="E78" s="91"/>
      <c r="F78" s="91"/>
      <c r="G78" s="116">
        <v>48</v>
      </c>
      <c r="H78" s="92">
        <f t="shared" si="4"/>
        <v>2</v>
      </c>
      <c r="I78" s="93">
        <f>SUM(feb!F78 + mrt!K78 + apr!L78+ mei!M78+ jun!K78+ jul!K78+ aug!K78 +  sep!L78 + H78)</f>
        <v>39</v>
      </c>
      <c r="J78" s="94">
        <f t="shared" si="5"/>
        <v>138</v>
      </c>
      <c r="K78" s="95">
        <f>SUM(feb!H78 + mrt!M78 + apr!N78+ mei!O78+ jun!M78+ jul!M78+ aug!M78 +  sep!N78 + J78)</f>
        <v>3293</v>
      </c>
    </row>
    <row r="79" spans="1:11" x14ac:dyDescent="0.35">
      <c r="A79" s="90" t="s">
        <v>107</v>
      </c>
      <c r="B79" s="91">
        <v>98</v>
      </c>
      <c r="C79" s="91"/>
      <c r="D79" s="91">
        <v>90</v>
      </c>
      <c r="E79" s="91"/>
      <c r="F79" s="91"/>
      <c r="G79" s="91"/>
      <c r="H79" s="92">
        <f t="shared" si="4"/>
        <v>2</v>
      </c>
      <c r="I79" s="93">
        <f>SUM(feb!F79 + mrt!K79 + apr!L79+ mei!M81+ jun!K79+ jul!K79+ aug!K79 +  sep!L79 + H79)</f>
        <v>23</v>
      </c>
      <c r="J79" s="94">
        <f t="shared" si="5"/>
        <v>188</v>
      </c>
      <c r="K79" s="95">
        <f>SUM(feb!H79 + mrt!M79 + apr!N79+ mei!O79+ jun!M79+ jul!M79+ aug!M79 +  sep!N79 + J79)</f>
        <v>2541</v>
      </c>
    </row>
    <row r="80" spans="1:11" x14ac:dyDescent="0.35">
      <c r="A80" s="90" t="s">
        <v>112</v>
      </c>
      <c r="B80" s="91"/>
      <c r="C80" s="91"/>
      <c r="D80" s="91"/>
      <c r="E80" s="91"/>
      <c r="F80" s="91"/>
      <c r="G80" s="91"/>
      <c r="H80" s="92">
        <f t="shared" si="4"/>
        <v>0</v>
      </c>
      <c r="I80" s="93">
        <f>SUM(feb!F80 + mrt!K80 + apr!L80+ mei!M82+ jun!K80+ jul!K80+ aug!K80 +  sep!L80 + H80)</f>
        <v>6</v>
      </c>
      <c r="J80" s="94">
        <f t="shared" si="5"/>
        <v>0</v>
      </c>
      <c r="K80" s="95">
        <f>SUM(feb!H80 + mrt!M80 + apr!N80+ mei!O80+ jun!M80+ jul!M80+ aug!M80 +  sep!N80 + J80)</f>
        <v>0</v>
      </c>
    </row>
    <row r="81" spans="1:11" x14ac:dyDescent="0.35">
      <c r="A81" s="90" t="s">
        <v>58</v>
      </c>
      <c r="B81" s="91"/>
      <c r="C81" s="91"/>
      <c r="D81" s="91"/>
      <c r="E81" s="91"/>
      <c r="F81" s="91"/>
      <c r="G81" s="91"/>
      <c r="H81" s="92">
        <f t="shared" si="4"/>
        <v>0</v>
      </c>
      <c r="I81" s="93">
        <f>SUM(feb!F81 + mrt!K81 + apr!L81+ mei!M82+ jun!K81+ jul!K81+ aug!K81 +  sep!L81 + H81)</f>
        <v>6</v>
      </c>
      <c r="J81" s="94">
        <f t="shared" si="5"/>
        <v>0</v>
      </c>
      <c r="K81" s="95">
        <f>SUM(feb!H81 + mrt!M81 + apr!N81+ mei!O81+ jun!M81+ jul!M81+ aug!M81 +  sep!N81 + J81)</f>
        <v>0</v>
      </c>
    </row>
    <row r="82" spans="1:11" x14ac:dyDescent="0.35">
      <c r="A82" s="90" t="s">
        <v>19</v>
      </c>
      <c r="B82" s="91"/>
      <c r="C82" s="91"/>
      <c r="D82" s="91">
        <v>84</v>
      </c>
      <c r="E82" s="91">
        <v>67</v>
      </c>
      <c r="F82" s="91">
        <v>87</v>
      </c>
      <c r="G82" s="116">
        <v>48</v>
      </c>
      <c r="H82" s="92">
        <f t="shared" si="4"/>
        <v>4</v>
      </c>
      <c r="I82" s="93">
        <f>SUM(feb!F82 + mrt!K82 + apr!L82+ mei!M83+ jun!K82+ jul!K82+ aug!K82 +  sep!L82 + H82)</f>
        <v>42</v>
      </c>
      <c r="J82" s="94">
        <f t="shared" si="5"/>
        <v>286</v>
      </c>
      <c r="K82" s="95">
        <f>SUM(feb!H82 + mrt!M82 + apr!N82+ mei!O82+ jun!M82+ jul!M82+ aug!M82 +  sep!N82 + J82)</f>
        <v>3889</v>
      </c>
    </row>
    <row r="83" spans="1:11" x14ac:dyDescent="0.35">
      <c r="A83" s="90" t="s">
        <v>76</v>
      </c>
      <c r="B83" s="91"/>
      <c r="C83" s="91"/>
      <c r="D83" s="91"/>
      <c r="E83" s="91"/>
      <c r="F83" s="91"/>
      <c r="G83" s="91"/>
      <c r="H83" s="92">
        <f t="shared" si="4"/>
        <v>0</v>
      </c>
      <c r="I83" s="93">
        <f>SUM(feb!F83 + mrt!K83 + apr!L83+ mei!M83+ jun!K83+ jul!K83+ aug!K83 +  sep!L83 + H83)</f>
        <v>4</v>
      </c>
      <c r="J83" s="94">
        <f t="shared" si="5"/>
        <v>0</v>
      </c>
      <c r="K83" s="95">
        <f>SUM(feb!H83 + mrt!M83 + apr!N83+ mei!O83+ jun!M83+ jul!M83+ aug!M83 +  sep!N83 + J83)</f>
        <v>320</v>
      </c>
    </row>
    <row r="84" spans="1:11" x14ac:dyDescent="0.35">
      <c r="A84" s="90" t="s">
        <v>20</v>
      </c>
      <c r="B84" s="91"/>
      <c r="C84" s="91"/>
      <c r="D84" s="91"/>
      <c r="E84" s="91"/>
      <c r="F84" s="91"/>
      <c r="G84" s="91">
        <v>48</v>
      </c>
      <c r="H84" s="92">
        <f t="shared" si="4"/>
        <v>1</v>
      </c>
      <c r="I84" s="93">
        <f>SUM(feb!F84 + mrt!K84 + apr!L84+ mei!M84+ jun!K84+ jul!K84+ aug!K84 +  sep!L84 + H84)</f>
        <v>37</v>
      </c>
      <c r="J84" s="94">
        <f t="shared" si="5"/>
        <v>48</v>
      </c>
      <c r="K84" s="95">
        <f>SUM(feb!H84 + mrt!M84 + apr!N84+ mei!O84+ jun!M84+ jul!M84+ aug!M84 +  sep!N84 + J84)</f>
        <v>2078</v>
      </c>
    </row>
    <row r="85" spans="1:11" x14ac:dyDescent="0.35">
      <c r="A85" s="90" t="s">
        <v>65</v>
      </c>
      <c r="B85" s="91"/>
      <c r="C85" s="91"/>
      <c r="D85" s="91"/>
      <c r="E85" s="91"/>
      <c r="F85" s="91"/>
      <c r="G85" s="91"/>
      <c r="H85" s="92">
        <f t="shared" si="4"/>
        <v>0</v>
      </c>
      <c r="I85" s="93">
        <f>SUM(feb!F85 + mrt!K85 + apr!L85+ mei!M85+ jun!K85+ jul!K85+ aug!K85 +  sep!L85 + H85)</f>
        <v>1</v>
      </c>
      <c r="J85" s="94">
        <f t="shared" si="5"/>
        <v>0</v>
      </c>
      <c r="K85" s="95">
        <f>SUM(feb!H85 + mrt!M85 + apr!N85+ mei!O85+ jun!M85+ jul!M85+ aug!M85 +  sep!N85 + J85)</f>
        <v>62</v>
      </c>
    </row>
    <row r="86" spans="1:11" x14ac:dyDescent="0.35">
      <c r="A86" s="90" t="s">
        <v>26</v>
      </c>
      <c r="B86" s="91">
        <v>55</v>
      </c>
      <c r="C86" s="91"/>
      <c r="D86" s="91"/>
      <c r="E86" s="91"/>
      <c r="F86" s="91">
        <v>53</v>
      </c>
      <c r="G86" s="91">
        <v>48</v>
      </c>
      <c r="H86" s="92">
        <f t="shared" si="4"/>
        <v>3</v>
      </c>
      <c r="I86" s="93">
        <f>SUM(feb!F86 + mrt!K86 + apr!L86+ mei!M86+ jun!K86+ jul!K86+ aug!K86 +  sep!L86 + H86)</f>
        <v>25</v>
      </c>
      <c r="J86" s="94">
        <f t="shared" si="5"/>
        <v>156</v>
      </c>
      <c r="K86" s="95">
        <f>SUM(feb!H86 + mrt!M86 + apr!N86+ mei!O86+ jun!M86+ jul!M86+ aug!M86 +  sep!N86 + J86)</f>
        <v>1340</v>
      </c>
    </row>
    <row r="87" spans="1:11" x14ac:dyDescent="0.35">
      <c r="A87" s="90" t="s">
        <v>43</v>
      </c>
      <c r="B87" s="91">
        <v>98</v>
      </c>
      <c r="C87" s="91">
        <v>62</v>
      </c>
      <c r="D87" s="91">
        <v>90</v>
      </c>
      <c r="E87" s="91">
        <v>73</v>
      </c>
      <c r="F87" s="91">
        <v>83</v>
      </c>
      <c r="G87" s="116">
        <v>48</v>
      </c>
      <c r="H87" s="92">
        <f t="shared" si="4"/>
        <v>6</v>
      </c>
      <c r="I87" s="93">
        <f>SUM(feb!F87 + mrt!K87 + apr!L87+ mei!M87+ jun!K87+ jul!K87+ aug!K87 +  sep!L87 + H87)</f>
        <v>73</v>
      </c>
      <c r="J87" s="94">
        <f t="shared" si="5"/>
        <v>454</v>
      </c>
      <c r="K87" s="95">
        <f>SUM(feb!H87 + mrt!M87 + apr!N87+ mei!O87+ jun!M87+ jul!M87+ aug!M87 +  sep!N87 + J87)</f>
        <v>6731</v>
      </c>
    </row>
    <row r="88" spans="1:11" x14ac:dyDescent="0.35">
      <c r="A88" s="90" t="s">
        <v>126</v>
      </c>
      <c r="B88" s="91"/>
      <c r="C88" s="91"/>
      <c r="D88" s="91"/>
      <c r="E88" s="91"/>
      <c r="F88" s="91"/>
      <c r="G88" s="91">
        <v>48</v>
      </c>
      <c r="H88" s="92">
        <f t="shared" si="4"/>
        <v>1</v>
      </c>
      <c r="I88" s="93">
        <f>SUM(feb!F88 + mrt!K88 + apr!L88+ mei!M88+ jun!K88+ jul!K88+ aug!K88 +  sep!L88 + H88)</f>
        <v>20</v>
      </c>
      <c r="J88" s="94">
        <f t="shared" si="5"/>
        <v>48</v>
      </c>
      <c r="K88" s="95">
        <f>SUM(feb!H88 + mrt!M88 + apr!N88+ mei!O88+ jun!M88+ jul!M88+ aug!M88 +  sep!N88 + J88)</f>
        <v>1134</v>
      </c>
    </row>
    <row r="89" spans="1:11" x14ac:dyDescent="0.35">
      <c r="A89" s="90" t="s">
        <v>62</v>
      </c>
      <c r="B89" s="91"/>
      <c r="C89" s="91"/>
      <c r="D89" s="91"/>
      <c r="E89" s="91"/>
      <c r="F89" s="91"/>
      <c r="G89" s="91"/>
      <c r="H89" s="92">
        <f t="shared" si="4"/>
        <v>0</v>
      </c>
      <c r="I89" s="93">
        <f>SUM(feb!F89 + mrt!K89 + apr!L89+ mei!M89+ jun!K89+ jul!K89+ aug!K89 +  sep!L89 + H89)</f>
        <v>0</v>
      </c>
      <c r="J89" s="94">
        <f t="shared" si="5"/>
        <v>0</v>
      </c>
      <c r="K89" s="95">
        <f>SUM(feb!H89 + mrt!M89 + apr!N89+ mei!O89+ jun!M89+ jul!M89+ aug!M89 +  sep!N89 + J89)</f>
        <v>0</v>
      </c>
    </row>
    <row r="90" spans="1:11" x14ac:dyDescent="0.35">
      <c r="A90" s="90" t="s">
        <v>117</v>
      </c>
      <c r="B90" s="91"/>
      <c r="C90" s="91"/>
      <c r="D90" s="91"/>
      <c r="E90" s="91"/>
      <c r="F90" s="91"/>
      <c r="G90" s="91"/>
      <c r="H90" s="92">
        <f t="shared" si="4"/>
        <v>0</v>
      </c>
      <c r="I90" s="93">
        <f>SUM(feb!F90 + mrt!K90 + apr!L90+ mei!M90+ jun!K90+ jul!K90+ aug!K90 +  sep!L90 + H90)</f>
        <v>11</v>
      </c>
      <c r="J90" s="94">
        <f t="shared" si="5"/>
        <v>0</v>
      </c>
      <c r="K90" s="95">
        <f>SUM(feb!H90 + mrt!M90 + apr!N90+ mei!O90+ jun!M90+ jul!M90+ aug!M90 +  sep!N90 + J90)</f>
        <v>679</v>
      </c>
    </row>
    <row r="91" spans="1:11" x14ac:dyDescent="0.35">
      <c r="A91" s="90" t="s">
        <v>97</v>
      </c>
      <c r="B91" s="91"/>
      <c r="C91" s="91"/>
      <c r="D91" s="91"/>
      <c r="E91" s="91"/>
      <c r="F91" s="91"/>
      <c r="G91" s="91"/>
      <c r="H91" s="92">
        <f t="shared" si="4"/>
        <v>0</v>
      </c>
      <c r="I91" s="93">
        <f>SUM(feb!F91 + mrt!K91 + apr!L91+ mei!M91+ jun!K91+ jul!K91+ aug!K91 +  sep!L91 + H91)</f>
        <v>0</v>
      </c>
      <c r="J91" s="94">
        <f t="shared" si="5"/>
        <v>0</v>
      </c>
      <c r="K91" s="95">
        <f>SUM(feb!H91 + mrt!M91 + apr!N91+ mei!O91+ jun!M91+ jul!M91+ aug!M91 +  sep!N91 + J91)</f>
        <v>0</v>
      </c>
    </row>
    <row r="92" spans="1:11" x14ac:dyDescent="0.35">
      <c r="A92" s="90" t="s">
        <v>98</v>
      </c>
      <c r="B92" s="91"/>
      <c r="C92" s="91"/>
      <c r="D92" s="91"/>
      <c r="E92" s="91"/>
      <c r="F92" s="91"/>
      <c r="G92" s="91"/>
      <c r="H92" s="92">
        <f t="shared" si="4"/>
        <v>0</v>
      </c>
      <c r="I92" s="93">
        <f>SUM(feb!F92 + mrt!K92 + apr!L92+ mei!M92+ jun!K92+ jul!K92+ aug!K92 +  sep!L92 + H92)</f>
        <v>0</v>
      </c>
      <c r="J92" s="94">
        <f t="shared" si="5"/>
        <v>0</v>
      </c>
      <c r="K92" s="95">
        <f>SUM(feb!H92 + mrt!M92 + apr!N92+ mei!O92+ jun!M92+ jul!M92+ aug!M92 +  sep!N92 + J92)</f>
        <v>0</v>
      </c>
    </row>
    <row r="93" spans="1:11" x14ac:dyDescent="0.35">
      <c r="A93" s="90" t="s">
        <v>83</v>
      </c>
      <c r="B93" s="91"/>
      <c r="C93" s="91"/>
      <c r="D93" s="91"/>
      <c r="E93" s="91"/>
      <c r="F93" s="91"/>
      <c r="G93" s="91"/>
      <c r="H93" s="92">
        <f t="shared" si="4"/>
        <v>0</v>
      </c>
      <c r="I93" s="93">
        <f>SUM(feb!F93 + mrt!K93 + apr!L93+ mei!M93+ jun!K93+ jul!K93+ aug!K93 +  sep!L93 + H93)</f>
        <v>11</v>
      </c>
      <c r="J93" s="94">
        <f t="shared" si="5"/>
        <v>0</v>
      </c>
      <c r="K93" s="95">
        <f>SUM(feb!H93 + mrt!M93 + apr!N93+ mei!O93+ jun!M93+ jul!M93+ aug!M93 +  sep!N93 + J93)</f>
        <v>931</v>
      </c>
    </row>
    <row r="94" spans="1:11" x14ac:dyDescent="0.35">
      <c r="A94" s="90" t="s">
        <v>74</v>
      </c>
      <c r="B94" s="91"/>
      <c r="C94" s="91"/>
      <c r="D94" s="91"/>
      <c r="E94" s="91"/>
      <c r="F94" s="91"/>
      <c r="G94" s="91"/>
      <c r="H94" s="92">
        <f t="shared" si="4"/>
        <v>0</v>
      </c>
      <c r="I94" s="93">
        <f>SUM(feb!F94 + mrt!K94 + apr!L94+ mei!M94+ jun!K94+ jul!K94+ aug!K94 +  sep!L94 + H94)</f>
        <v>0</v>
      </c>
      <c r="J94" s="94">
        <f t="shared" si="5"/>
        <v>0</v>
      </c>
      <c r="K94" s="95">
        <f>SUM(feb!H94 + mrt!M94 + apr!N94+ mei!O94+ jun!M94+ jul!M94+ aug!M94 +  sep!N94 + J94)</f>
        <v>0</v>
      </c>
    </row>
    <row r="95" spans="1:11" x14ac:dyDescent="0.35">
      <c r="A95" s="97" t="s">
        <v>111</v>
      </c>
      <c r="B95" s="91"/>
      <c r="C95" s="91"/>
      <c r="D95" s="91"/>
      <c r="E95" s="91"/>
      <c r="F95" s="91"/>
      <c r="G95" s="91"/>
      <c r="H95" s="92">
        <f t="shared" si="4"/>
        <v>0</v>
      </c>
      <c r="I95" s="93">
        <f>SUM(feb!F95 + mrt!K95 + apr!L95+ mei!M95+ jun!K95+ jul!K95+ aug!K95 +  sep!L95 + H95)</f>
        <v>0</v>
      </c>
      <c r="J95" s="94">
        <f t="shared" si="5"/>
        <v>0</v>
      </c>
      <c r="K95" s="95">
        <f>SUM(feb!H95 + mrt!M95 + apr!N95+ mei!O95+ jun!M95+ jul!M95+ aug!M95 +  sep!N95 + J95)</f>
        <v>0</v>
      </c>
    </row>
    <row r="96" spans="1:11" x14ac:dyDescent="0.35">
      <c r="A96" s="97" t="s">
        <v>99</v>
      </c>
      <c r="B96" s="91"/>
      <c r="C96" s="91"/>
      <c r="D96" s="91"/>
      <c r="E96" s="91"/>
      <c r="F96" s="91"/>
      <c r="G96" s="91"/>
      <c r="H96" s="92">
        <f t="shared" si="4"/>
        <v>0</v>
      </c>
      <c r="I96" s="93">
        <f>SUM(feb!F96 + mrt!K96 + apr!L96+ mei!M96+ jun!K96+ jul!K96+ aug!K96 +  sep!L96 + H96)</f>
        <v>0</v>
      </c>
      <c r="J96" s="94">
        <f t="shared" ref="J96:J101" si="6">SUM(B96:G96)</f>
        <v>0</v>
      </c>
      <c r="K96" s="95">
        <f>SUM(feb!H96 + mrt!M96 + apr!N96+ mei!O96+ jun!M96+ jul!M96+ aug!M96 +  sep!N96 + J96)</f>
        <v>0</v>
      </c>
    </row>
    <row r="97" spans="1:11" x14ac:dyDescent="0.35">
      <c r="A97" s="97" t="s">
        <v>121</v>
      </c>
      <c r="B97" s="91"/>
      <c r="C97" s="91"/>
      <c r="D97" s="91"/>
      <c r="E97" s="91"/>
      <c r="F97" s="91"/>
      <c r="G97" s="91"/>
      <c r="H97" s="92">
        <f t="shared" si="4"/>
        <v>0</v>
      </c>
      <c r="I97" s="93">
        <f>SUM(feb!F97 + mrt!K97 + apr!L97+ mei!M97+ jun!K97+ jul!K97+ aug!K97 +  sep!L97 + H97)</f>
        <v>12</v>
      </c>
      <c r="J97" s="94">
        <f t="shared" si="6"/>
        <v>0</v>
      </c>
      <c r="K97" s="95">
        <f>SUM(feb!H97 + mrt!M97 + apr!N97+ mei!O97+ jun!M97+ jul!M97+ aug!M97 +  sep!N97 + J97)</f>
        <v>946</v>
      </c>
    </row>
    <row r="98" spans="1:11" x14ac:dyDescent="0.35">
      <c r="A98" s="97" t="s">
        <v>102</v>
      </c>
      <c r="B98" s="91">
        <v>81</v>
      </c>
      <c r="C98" s="91">
        <v>65</v>
      </c>
      <c r="D98" s="91">
        <v>84</v>
      </c>
      <c r="E98" s="91">
        <v>67</v>
      </c>
      <c r="F98" s="91">
        <v>87</v>
      </c>
      <c r="G98" s="91">
        <v>48</v>
      </c>
      <c r="H98" s="92">
        <f t="shared" si="4"/>
        <v>6</v>
      </c>
      <c r="I98" s="93">
        <f>SUM(feb!F98 + mrt!K98 + apr!L98+ mei!M98+ jun!K98+ jul!K98+ aug!K98 +  sep!L98 + H98)</f>
        <v>58</v>
      </c>
      <c r="J98" s="94">
        <f t="shared" si="6"/>
        <v>432</v>
      </c>
      <c r="K98" s="95">
        <f>SUM(feb!H98 + mrt!M98 + apr!N98+ mei!O98+ jun!M98+ jul!M98+ aug!M98 +  sep!N98 + J98)</f>
        <v>4657</v>
      </c>
    </row>
    <row r="99" spans="1:11" x14ac:dyDescent="0.35">
      <c r="A99" s="97" t="s">
        <v>100</v>
      </c>
      <c r="B99" s="91"/>
      <c r="C99" s="91"/>
      <c r="D99" s="91"/>
      <c r="E99" s="91"/>
      <c r="F99" s="91"/>
      <c r="G99" s="91"/>
      <c r="H99" s="92">
        <f t="shared" si="4"/>
        <v>0</v>
      </c>
      <c r="I99" s="93">
        <f>SUM(feb!F99 + mrt!K99 + apr!L99+ mei!M99+ jun!K99+ jul!K99+ aug!K99 +  sep!L99 + H99)</f>
        <v>2</v>
      </c>
      <c r="J99" s="94">
        <f t="shared" si="6"/>
        <v>0</v>
      </c>
      <c r="K99" s="95">
        <f>SUM(feb!H99 + mrt!M99 + apr!N99+ mei!O99+ jun!M99+ jul!M99+ aug!M99 +  sep!N99 + J99)</f>
        <v>205</v>
      </c>
    </row>
    <row r="100" spans="1:11" x14ac:dyDescent="0.35">
      <c r="A100" s="97" t="s">
        <v>75</v>
      </c>
      <c r="B100" s="91">
        <v>55</v>
      </c>
      <c r="C100" s="91"/>
      <c r="D100" s="91">
        <v>61</v>
      </c>
      <c r="E100" s="91">
        <v>59</v>
      </c>
      <c r="F100" s="91">
        <v>53</v>
      </c>
      <c r="G100" s="91">
        <v>48</v>
      </c>
      <c r="H100" s="92">
        <f t="shared" ref="H100:H101" si="7">COUNT(B100:G100)</f>
        <v>5</v>
      </c>
      <c r="I100" s="93">
        <f>SUM(feb!F100 + mrt!K100 + apr!L100+ mei!M100+ jun!K100+ jul!K100+ aug!K100 +  sep!L100 + H100)</f>
        <v>53</v>
      </c>
      <c r="J100" s="94">
        <f t="shared" si="6"/>
        <v>276</v>
      </c>
      <c r="K100" s="95">
        <f>SUM(feb!H100 + mrt!M100 + apr!N100+ mei!O100+ jun!M100+ jul!M100+ aug!M100 +  sep!N100 + J100)</f>
        <v>2841</v>
      </c>
    </row>
    <row r="101" spans="1:11" ht="14.25" customHeight="1" thickBot="1" x14ac:dyDescent="0.4">
      <c r="A101" s="98" t="s">
        <v>21</v>
      </c>
      <c r="B101" s="99"/>
      <c r="C101" s="99"/>
      <c r="D101" s="99"/>
      <c r="E101" s="99"/>
      <c r="F101" s="99"/>
      <c r="G101" s="99"/>
      <c r="H101" s="100">
        <f t="shared" si="7"/>
        <v>0</v>
      </c>
      <c r="I101" s="101">
        <f>SUM(feb!F101 + mrt!K101 + apr!L101+ mei!M101+ jun!K101+ jul!K101+ aug!K101 +  sep!L101 + H101)</f>
        <v>2</v>
      </c>
      <c r="J101" s="102">
        <f t="shared" si="6"/>
        <v>0</v>
      </c>
      <c r="K101" s="103">
        <f>SUM(feb!H101 + mrt!M101 + apr!N101+ mei!O101+ jun!M101+ jul!M101+ aug!M101 +  sep!N101 + J101)</f>
        <v>89</v>
      </c>
    </row>
  </sheetData>
  <mergeCells count="4">
    <mergeCell ref="J2:J3"/>
    <mergeCell ref="K2:K3"/>
    <mergeCell ref="H2:H3"/>
    <mergeCell ref="I2:I3"/>
  </mergeCells>
  <phoneticPr fontId="7" type="noConversion"/>
  <pageMargins left="0.78740157480314965" right="0.78740157480314965" top="0.39370078740157483" bottom="0.39370078740157483" header="0" footer="0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101"/>
  <sheetViews>
    <sheetView zoomScale="130" zoomScaleNormal="130" workbookViewId="0">
      <selection activeCell="A4" sqref="A4"/>
    </sheetView>
  </sheetViews>
  <sheetFormatPr defaultRowHeight="17.25" x14ac:dyDescent="0.45"/>
  <cols>
    <col min="2" max="2" width="34.59765625" style="114" customWidth="1"/>
    <col min="3" max="3" width="20.53125" customWidth="1"/>
  </cols>
  <sheetData>
    <row r="1" spans="1:3" ht="31.9" x14ac:dyDescent="0.8">
      <c r="A1" s="37" t="s">
        <v>114</v>
      </c>
    </row>
    <row r="2" spans="1:3" ht="31.9" x14ac:dyDescent="0.8">
      <c r="A2" s="37" t="s">
        <v>134</v>
      </c>
    </row>
    <row r="4" spans="1:3" ht="20.25" x14ac:dyDescent="0.55000000000000004">
      <c r="A4" s="36">
        <f>RANK(C4,$B$4:$C$101,0)</f>
        <v>1</v>
      </c>
      <c r="B4" s="72" t="s">
        <v>43</v>
      </c>
      <c r="C4" s="38">
        <f>okt!I87</f>
        <v>73</v>
      </c>
    </row>
    <row r="5" spans="1:3" ht="20.25" x14ac:dyDescent="0.55000000000000004">
      <c r="A5" s="36">
        <f>RANK(C5,$B$4:$C$101,0)</f>
        <v>2</v>
      </c>
      <c r="B5" s="72" t="s">
        <v>47</v>
      </c>
      <c r="C5" s="38">
        <f>okt!I67</f>
        <v>72</v>
      </c>
    </row>
    <row r="6" spans="1:3" ht="20.25" x14ac:dyDescent="0.55000000000000004">
      <c r="A6" s="36">
        <f>RANK(C6,$B$4:$C$101,0)</f>
        <v>3</v>
      </c>
      <c r="B6" s="72" t="s">
        <v>50</v>
      </c>
      <c r="C6" s="38">
        <f>okt!I42</f>
        <v>65</v>
      </c>
    </row>
    <row r="7" spans="1:3" ht="20.25" x14ac:dyDescent="0.55000000000000004">
      <c r="A7" s="36">
        <f>RANK(C7,$B$4:$C$101,0)</f>
        <v>4</v>
      </c>
      <c r="B7" s="72" t="s">
        <v>102</v>
      </c>
      <c r="C7" s="38">
        <f>okt!I98</f>
        <v>58</v>
      </c>
    </row>
    <row r="8" spans="1:3" ht="20.25" x14ac:dyDescent="0.55000000000000004">
      <c r="A8" s="36">
        <f>RANK(C8,$B$4:$C$101,0)</f>
        <v>5</v>
      </c>
      <c r="B8" s="72" t="s">
        <v>101</v>
      </c>
      <c r="C8" s="38">
        <f>okt!I23</f>
        <v>57</v>
      </c>
    </row>
    <row r="9" spans="1:3" ht="20.25" x14ac:dyDescent="0.55000000000000004">
      <c r="A9" s="36">
        <f>RANK(C9,$B$4:$C$101,0)</f>
        <v>6</v>
      </c>
      <c r="B9" s="72" t="s">
        <v>5</v>
      </c>
      <c r="C9" s="38">
        <f>okt!I26</f>
        <v>56</v>
      </c>
    </row>
    <row r="10" spans="1:3" ht="20.25" x14ac:dyDescent="0.55000000000000004">
      <c r="A10" s="36">
        <f>RANK(C10,$B$4:$C$101,0)</f>
        <v>7</v>
      </c>
      <c r="B10" s="72" t="s">
        <v>14</v>
      </c>
      <c r="C10" s="38">
        <f>okt!I69</f>
        <v>55</v>
      </c>
    </row>
    <row r="11" spans="1:3" ht="20.25" x14ac:dyDescent="0.55000000000000004">
      <c r="A11" s="36">
        <f>RANK(C11,$B$4:$C$101,0)</f>
        <v>8</v>
      </c>
      <c r="B11" s="72" t="s">
        <v>75</v>
      </c>
      <c r="C11" s="38">
        <f>okt!I100</f>
        <v>53</v>
      </c>
    </row>
    <row r="12" spans="1:3" ht="20.25" x14ac:dyDescent="0.55000000000000004">
      <c r="A12" s="36">
        <f>RANK(C12,$B$4:$C$101,0)</f>
        <v>9</v>
      </c>
      <c r="B12" s="72" t="s">
        <v>4</v>
      </c>
      <c r="C12" s="38">
        <f>okt!I21</f>
        <v>49</v>
      </c>
    </row>
    <row r="13" spans="1:3" ht="20.25" x14ac:dyDescent="0.55000000000000004">
      <c r="A13" s="36">
        <f>RANK(C13,$B$4:$C$101,0)</f>
        <v>9</v>
      </c>
      <c r="B13" s="72" t="s">
        <v>69</v>
      </c>
      <c r="C13" s="38">
        <f>okt!I56</f>
        <v>49</v>
      </c>
    </row>
    <row r="14" spans="1:3" ht="20.25" x14ac:dyDescent="0.55000000000000004">
      <c r="A14" s="36">
        <f>RANK(C14,$B$4:$C$101,0)</f>
        <v>11</v>
      </c>
      <c r="B14" s="72" t="s">
        <v>68</v>
      </c>
      <c r="C14" s="38">
        <f>okt!I25</f>
        <v>48</v>
      </c>
    </row>
    <row r="15" spans="1:3" ht="20.25" x14ac:dyDescent="0.55000000000000004">
      <c r="A15" s="36">
        <f>RANK(C15,$B$4:$C$101,0)</f>
        <v>11</v>
      </c>
      <c r="B15" s="72" t="s">
        <v>44</v>
      </c>
      <c r="C15" s="38">
        <f>okt!I12</f>
        <v>48</v>
      </c>
    </row>
    <row r="16" spans="1:3" ht="20.25" x14ac:dyDescent="0.55000000000000004">
      <c r="A16" s="36">
        <f>RANK(C16,$B$4:$C$101,0)</f>
        <v>13</v>
      </c>
      <c r="B16" s="72" t="s">
        <v>53</v>
      </c>
      <c r="C16" s="38">
        <f>okt!I50</f>
        <v>47</v>
      </c>
    </row>
    <row r="17" spans="1:3" ht="20.25" x14ac:dyDescent="0.55000000000000004">
      <c r="A17" s="36">
        <f>RANK(C17,$B$4:$C$101,0)</f>
        <v>14</v>
      </c>
      <c r="B17" s="72" t="s">
        <v>73</v>
      </c>
      <c r="C17" s="38">
        <f>okt!I64</f>
        <v>46</v>
      </c>
    </row>
    <row r="18" spans="1:3" ht="20.25" x14ac:dyDescent="0.55000000000000004">
      <c r="A18" s="36">
        <f>RANK(C18,$B$4:$C$101,0)</f>
        <v>15</v>
      </c>
      <c r="B18" s="72" t="s">
        <v>10</v>
      </c>
      <c r="C18" s="38">
        <f>okt!I49</f>
        <v>43</v>
      </c>
    </row>
    <row r="19" spans="1:3" ht="20.25" x14ac:dyDescent="0.55000000000000004">
      <c r="A19" s="36">
        <f>RANK(C19,$B$4:$C$101,0)</f>
        <v>16</v>
      </c>
      <c r="B19" s="72" t="s">
        <v>19</v>
      </c>
      <c r="C19" s="38">
        <f>okt!I82</f>
        <v>42</v>
      </c>
    </row>
    <row r="20" spans="1:3" ht="20.25" x14ac:dyDescent="0.55000000000000004">
      <c r="A20" s="36">
        <f>RANK(C20,$B$4:$C$101,0)</f>
        <v>16</v>
      </c>
      <c r="B20" s="72" t="s">
        <v>78</v>
      </c>
      <c r="C20" s="38">
        <f>okt!I48</f>
        <v>42</v>
      </c>
    </row>
    <row r="21" spans="1:3" ht="20.25" x14ac:dyDescent="0.55000000000000004">
      <c r="A21" s="36">
        <f>RANK(C21,$B$4:$C$101,0)</f>
        <v>18</v>
      </c>
      <c r="B21" s="72" t="s">
        <v>81</v>
      </c>
      <c r="C21" s="38">
        <f>okt!I76</f>
        <v>40</v>
      </c>
    </row>
    <row r="22" spans="1:3" ht="20.25" x14ac:dyDescent="0.55000000000000004">
      <c r="A22" s="36">
        <f>RANK(C22,$B$4:$C$101,0)</f>
        <v>19</v>
      </c>
      <c r="B22" s="72" t="s">
        <v>122</v>
      </c>
      <c r="C22" s="38">
        <f>okt!I65</f>
        <v>39</v>
      </c>
    </row>
    <row r="23" spans="1:3" ht="20.25" x14ac:dyDescent="0.55000000000000004">
      <c r="A23" s="36">
        <f>RANK(C23,$B$4:$C$101,0)</f>
        <v>19</v>
      </c>
      <c r="B23" s="72" t="s">
        <v>18</v>
      </c>
      <c r="C23" s="38">
        <f>okt!I78</f>
        <v>39</v>
      </c>
    </row>
    <row r="24" spans="1:3" ht="20.25" x14ac:dyDescent="0.55000000000000004">
      <c r="A24" s="36">
        <f>RANK(C24,$B$4:$C$101,0)</f>
        <v>21</v>
      </c>
      <c r="B24" s="72" t="s">
        <v>60</v>
      </c>
      <c r="C24" s="38">
        <f>okt!I9</f>
        <v>37</v>
      </c>
    </row>
    <row r="25" spans="1:3" ht="20.25" x14ac:dyDescent="0.55000000000000004">
      <c r="A25" s="36">
        <f>RANK(C25,$B$4:$C$101,0)</f>
        <v>21</v>
      </c>
      <c r="B25" s="72" t="s">
        <v>20</v>
      </c>
      <c r="C25" s="38">
        <f>okt!I84</f>
        <v>37</v>
      </c>
    </row>
    <row r="26" spans="1:3" ht="20.25" x14ac:dyDescent="0.55000000000000004">
      <c r="A26" s="36">
        <f>RANK(C26,$B$4:$C$101,0)</f>
        <v>21</v>
      </c>
      <c r="B26" s="72" t="s">
        <v>8</v>
      </c>
      <c r="C26" s="38">
        <f>okt!I41</f>
        <v>37</v>
      </c>
    </row>
    <row r="27" spans="1:3" ht="20.25" x14ac:dyDescent="0.55000000000000004">
      <c r="A27" s="36">
        <f>RANK(C27,$B$4:$C$101,0)</f>
        <v>24</v>
      </c>
      <c r="B27" s="72" t="s">
        <v>85</v>
      </c>
      <c r="C27" s="38">
        <f>okt!I55</f>
        <v>36</v>
      </c>
    </row>
    <row r="28" spans="1:3" ht="20.25" x14ac:dyDescent="0.55000000000000004">
      <c r="A28" s="36">
        <f>RANK(C28,$B$4:$C$101,0)</f>
        <v>25</v>
      </c>
      <c r="B28" s="73" t="s">
        <v>109</v>
      </c>
      <c r="C28" s="38">
        <f>okt!I37</f>
        <v>35</v>
      </c>
    </row>
    <row r="29" spans="1:3" ht="20.25" x14ac:dyDescent="0.55000000000000004">
      <c r="A29" s="36">
        <f>RANK(C29,$B$4:$C$101,0)</f>
        <v>25</v>
      </c>
      <c r="B29" s="72" t="s">
        <v>48</v>
      </c>
      <c r="C29" s="38">
        <f>okt!I13</f>
        <v>35</v>
      </c>
    </row>
    <row r="30" spans="1:3" ht="20.25" x14ac:dyDescent="0.55000000000000004">
      <c r="A30" s="36">
        <f>RANK(C30,$B$4:$C$101,0)</f>
        <v>25</v>
      </c>
      <c r="B30" s="72" t="s">
        <v>54</v>
      </c>
      <c r="C30" s="38">
        <f>okt!I72</f>
        <v>35</v>
      </c>
    </row>
    <row r="31" spans="1:3" ht="20.25" x14ac:dyDescent="0.55000000000000004">
      <c r="A31" s="36">
        <f>RANK(C31,$B$4:$C$101,0)</f>
        <v>28</v>
      </c>
      <c r="B31" s="72" t="s">
        <v>7</v>
      </c>
      <c r="C31" s="38">
        <f>okt!I32</f>
        <v>32</v>
      </c>
    </row>
    <row r="32" spans="1:3" ht="20.25" x14ac:dyDescent="0.55000000000000004">
      <c r="A32" s="36">
        <f>RANK(C32,$B$4:$C$101,0)</f>
        <v>28</v>
      </c>
      <c r="B32" s="72" t="s">
        <v>108</v>
      </c>
      <c r="C32" s="38">
        <f>okt!I43</f>
        <v>32</v>
      </c>
    </row>
    <row r="33" spans="1:3" ht="20.25" x14ac:dyDescent="0.55000000000000004">
      <c r="A33" s="36">
        <f>RANK(C33,$B$4:$C$101,0)</f>
        <v>30</v>
      </c>
      <c r="B33" s="72" t="s">
        <v>16</v>
      </c>
      <c r="C33" s="38">
        <f>okt!I75</f>
        <v>31</v>
      </c>
    </row>
    <row r="34" spans="1:3" ht="20.25" x14ac:dyDescent="0.55000000000000004">
      <c r="A34" s="36">
        <f>RANK(C34,$B$4:$C$101,0)</f>
        <v>31</v>
      </c>
      <c r="B34" s="72" t="s">
        <v>17</v>
      </c>
      <c r="C34" s="38">
        <f>okt!I77</f>
        <v>28</v>
      </c>
    </row>
    <row r="35" spans="1:3" ht="20.25" x14ac:dyDescent="0.55000000000000004">
      <c r="A35" s="36">
        <f>RANK(C35,$B$4:$C$101,0)</f>
        <v>31</v>
      </c>
      <c r="B35" s="72" t="s">
        <v>59</v>
      </c>
      <c r="C35" s="38">
        <f>okt!I11</f>
        <v>28</v>
      </c>
    </row>
    <row r="36" spans="1:3" ht="20.25" x14ac:dyDescent="0.55000000000000004">
      <c r="A36" s="36">
        <f>RANK(C36,$B$4:$C$101,0)</f>
        <v>33</v>
      </c>
      <c r="B36" s="72" t="s">
        <v>66</v>
      </c>
      <c r="C36" s="38">
        <f>okt!I17</f>
        <v>26</v>
      </c>
    </row>
    <row r="37" spans="1:3" ht="20.25" x14ac:dyDescent="0.55000000000000004">
      <c r="A37" s="36">
        <f>RANK(C37,$B$4:$C$101,0)</f>
        <v>33</v>
      </c>
      <c r="B37" s="72" t="s">
        <v>152</v>
      </c>
      <c r="C37" s="38">
        <f>okt!I59</f>
        <v>26</v>
      </c>
    </row>
    <row r="38" spans="1:3" ht="20.25" x14ac:dyDescent="0.55000000000000004">
      <c r="A38" s="36">
        <f>RANK(C38,$B$4:$C$101,0)</f>
        <v>35</v>
      </c>
      <c r="B38" s="72" t="s">
        <v>51</v>
      </c>
      <c r="C38" s="38">
        <f>okt!I60</f>
        <v>25</v>
      </c>
    </row>
    <row r="39" spans="1:3" ht="20.25" x14ac:dyDescent="0.55000000000000004">
      <c r="A39" s="36">
        <f>RANK(C39,$B$4:$C$101,0)</f>
        <v>35</v>
      </c>
      <c r="B39" s="72" t="s">
        <v>26</v>
      </c>
      <c r="C39" s="38">
        <f>okt!I86</f>
        <v>25</v>
      </c>
    </row>
    <row r="40" spans="1:3" ht="20.25" x14ac:dyDescent="0.55000000000000004">
      <c r="A40" s="36">
        <f>RANK(C40,$B$4:$C$101,0)</f>
        <v>35</v>
      </c>
      <c r="B40" s="72" t="s">
        <v>3</v>
      </c>
      <c r="C40" s="38">
        <f>okt!I10</f>
        <v>25</v>
      </c>
    </row>
    <row r="41" spans="1:3" ht="20.25" x14ac:dyDescent="0.55000000000000004">
      <c r="A41" s="36">
        <f>RANK(C41,$B$4:$C$101,0)</f>
        <v>38</v>
      </c>
      <c r="B41" s="72" t="s">
        <v>80</v>
      </c>
      <c r="C41" s="38">
        <f>okt!I44</f>
        <v>24</v>
      </c>
    </row>
    <row r="42" spans="1:3" ht="20.25" x14ac:dyDescent="0.55000000000000004">
      <c r="A42" s="36">
        <f>RANK(C42,$B$4:$C$101,0)</f>
        <v>39</v>
      </c>
      <c r="B42" s="72" t="s">
        <v>107</v>
      </c>
      <c r="C42" s="38">
        <f>okt!I79</f>
        <v>23</v>
      </c>
    </row>
    <row r="43" spans="1:3" ht="20.25" x14ac:dyDescent="0.55000000000000004">
      <c r="A43" s="36">
        <f>RANK(C43,$B$4:$C$101,0)</f>
        <v>39</v>
      </c>
      <c r="B43" s="73" t="s">
        <v>104</v>
      </c>
      <c r="C43" s="38">
        <f>okt!I36</f>
        <v>23</v>
      </c>
    </row>
    <row r="44" spans="1:3" ht="20.25" x14ac:dyDescent="0.55000000000000004">
      <c r="A44" s="36">
        <f>RANK(C44,$B$4:$C$101,0)</f>
        <v>39</v>
      </c>
      <c r="B44" s="72" t="s">
        <v>13</v>
      </c>
      <c r="C44" s="38">
        <f>okt!I66</f>
        <v>23</v>
      </c>
    </row>
    <row r="45" spans="1:3" ht="20.25" x14ac:dyDescent="0.55000000000000004">
      <c r="A45" s="36">
        <f>RANK(C45,$B$4:$C$101,0)</f>
        <v>42</v>
      </c>
      <c r="B45" s="72" t="s">
        <v>6</v>
      </c>
      <c r="C45" s="38">
        <f>okt!I27</f>
        <v>21</v>
      </c>
    </row>
    <row r="46" spans="1:3" ht="20.25" x14ac:dyDescent="0.55000000000000004">
      <c r="A46" s="36">
        <f>RANK(C46,$B$4:$C$101,0)</f>
        <v>42</v>
      </c>
      <c r="B46" s="72" t="s">
        <v>52</v>
      </c>
      <c r="C46" s="38">
        <f>okt!I15</f>
        <v>21</v>
      </c>
    </row>
    <row r="47" spans="1:3" ht="20.25" x14ac:dyDescent="0.55000000000000004">
      <c r="A47" s="36">
        <f>RANK(C47,$B$4:$C$101,0)</f>
        <v>42</v>
      </c>
      <c r="B47" s="72" t="s">
        <v>149</v>
      </c>
      <c r="C47" s="38">
        <f>okt!I29</f>
        <v>21</v>
      </c>
    </row>
    <row r="48" spans="1:3" ht="20.25" x14ac:dyDescent="0.55000000000000004">
      <c r="A48" s="36">
        <f>RANK(C48,$B$4:$C$101,0)</f>
        <v>45</v>
      </c>
      <c r="B48" s="72" t="s">
        <v>63</v>
      </c>
      <c r="C48" s="38">
        <f>okt!I7</f>
        <v>20</v>
      </c>
    </row>
    <row r="49" spans="1:3" ht="20.25" x14ac:dyDescent="0.55000000000000004">
      <c r="A49" s="36">
        <f>RANK(C49,$B$4:$C$101,0)</f>
        <v>45</v>
      </c>
      <c r="B49" s="72" t="s">
        <v>126</v>
      </c>
      <c r="C49" s="38">
        <f>okt!I88</f>
        <v>20</v>
      </c>
    </row>
    <row r="50" spans="1:3" ht="20.25" x14ac:dyDescent="0.55000000000000004">
      <c r="A50" s="36">
        <f>RANK(C50,$B$4:$C$101,0)</f>
        <v>47</v>
      </c>
      <c r="B50" s="72" t="s">
        <v>84</v>
      </c>
      <c r="C50" s="38">
        <f>okt!I4</f>
        <v>19</v>
      </c>
    </row>
    <row r="51" spans="1:3" ht="20.25" x14ac:dyDescent="0.55000000000000004">
      <c r="A51" s="36">
        <f>RANK(C51,$B$4:$C$101,0)</f>
        <v>47</v>
      </c>
      <c r="B51" s="73" t="s">
        <v>96</v>
      </c>
      <c r="C51" s="38">
        <f>okt!I35</f>
        <v>19</v>
      </c>
    </row>
    <row r="52" spans="1:3" ht="20.25" x14ac:dyDescent="0.55000000000000004">
      <c r="A52" s="36">
        <f>RANK(C52,$B$4:$C$101,0)</f>
        <v>47</v>
      </c>
      <c r="B52" s="72" t="s">
        <v>11</v>
      </c>
      <c r="C52" s="38">
        <f>okt!I51</f>
        <v>19</v>
      </c>
    </row>
    <row r="53" spans="1:3" ht="20.25" x14ac:dyDescent="0.55000000000000004">
      <c r="A53" s="36">
        <f>RANK(C53,$B$4:$C$101,0)</f>
        <v>50</v>
      </c>
      <c r="B53" s="72" t="s">
        <v>46</v>
      </c>
      <c r="C53" s="38">
        <f>okt!I70</f>
        <v>16</v>
      </c>
    </row>
    <row r="54" spans="1:3" ht="20.25" x14ac:dyDescent="0.55000000000000004">
      <c r="A54" s="36">
        <f>RANK(C54,$B$4:$C$101,0)</f>
        <v>51</v>
      </c>
      <c r="B54" s="72" t="s">
        <v>150</v>
      </c>
      <c r="C54" s="38">
        <f>okt!I30</f>
        <v>15</v>
      </c>
    </row>
    <row r="55" spans="1:3" ht="20.25" x14ac:dyDescent="0.55000000000000004">
      <c r="A55" s="36">
        <f>RANK(C55,$B$4:$C$101,0)</f>
        <v>52</v>
      </c>
      <c r="B55" s="72" t="s">
        <v>110</v>
      </c>
      <c r="C55" s="38">
        <f>okt!I16</f>
        <v>14</v>
      </c>
    </row>
    <row r="56" spans="1:3" ht="20.25" x14ac:dyDescent="0.55000000000000004">
      <c r="A56" s="36">
        <f>RANK(C56,$B$4:$C$101,0)</f>
        <v>52</v>
      </c>
      <c r="B56" s="72" t="s">
        <v>61</v>
      </c>
      <c r="C56" s="38">
        <f>okt!I63</f>
        <v>14</v>
      </c>
    </row>
    <row r="57" spans="1:3" ht="20.25" x14ac:dyDescent="0.55000000000000004">
      <c r="A57" s="36">
        <f>RANK(C57,$B$4:$C$101,0)</f>
        <v>52</v>
      </c>
      <c r="B57" s="72" t="s">
        <v>86</v>
      </c>
      <c r="C57" s="38">
        <f>okt!I68</f>
        <v>14</v>
      </c>
    </row>
    <row r="58" spans="1:3" ht="20.25" x14ac:dyDescent="0.55000000000000004">
      <c r="A58" s="36">
        <f>RANK(C58,$B$4:$C$101,0)</f>
        <v>55</v>
      </c>
      <c r="B58" s="72" t="s">
        <v>116</v>
      </c>
      <c r="C58" s="38">
        <f>okt!I28</f>
        <v>13</v>
      </c>
    </row>
    <row r="59" spans="1:3" ht="20.25" x14ac:dyDescent="0.55000000000000004">
      <c r="A59" s="36">
        <f>RANK(C59,$B$4:$C$101,0)</f>
        <v>56</v>
      </c>
      <c r="B59" s="72" t="s">
        <v>95</v>
      </c>
      <c r="C59" s="38">
        <f>okt!I18</f>
        <v>12</v>
      </c>
    </row>
    <row r="60" spans="1:3" ht="20.25" x14ac:dyDescent="0.55000000000000004">
      <c r="A60" s="36">
        <f>RANK(C60,$B$4:$C$101,0)</f>
        <v>56</v>
      </c>
      <c r="B60" s="72" t="s">
        <v>121</v>
      </c>
      <c r="C60" s="38">
        <f>okt!I97</f>
        <v>12</v>
      </c>
    </row>
    <row r="61" spans="1:3" ht="20.25" x14ac:dyDescent="0.55000000000000004">
      <c r="A61" s="36">
        <f>RANK(C61,$B$4:$C$101,0)</f>
        <v>56</v>
      </c>
      <c r="B61" s="73" t="s">
        <v>90</v>
      </c>
      <c r="C61" s="38">
        <f>okt!I39</f>
        <v>12</v>
      </c>
    </row>
    <row r="62" spans="1:3" ht="20.25" x14ac:dyDescent="0.55000000000000004">
      <c r="A62" s="36">
        <f>RANK(C62,$B$4:$C$101,0)</f>
        <v>56</v>
      </c>
      <c r="B62" s="72" t="s">
        <v>49</v>
      </c>
      <c r="C62" s="38">
        <f>okt!I52</f>
        <v>12</v>
      </c>
    </row>
    <row r="63" spans="1:3" ht="20.25" x14ac:dyDescent="0.55000000000000004">
      <c r="A63" s="36">
        <f>RANK(C63,$B$4:$C$101,0)</f>
        <v>60</v>
      </c>
      <c r="B63" s="72" t="s">
        <v>83</v>
      </c>
      <c r="C63" s="38">
        <f>okt!I93</f>
        <v>11</v>
      </c>
    </row>
    <row r="64" spans="1:3" ht="20.25" x14ac:dyDescent="0.55000000000000004">
      <c r="A64" s="36">
        <f>RANK(C64,$B$4:$C$101,0)</f>
        <v>60</v>
      </c>
      <c r="B64" s="72" t="s">
        <v>117</v>
      </c>
      <c r="C64" s="38">
        <f>okt!I90</f>
        <v>11</v>
      </c>
    </row>
    <row r="65" spans="1:3" ht="20.25" x14ac:dyDescent="0.55000000000000004">
      <c r="A65" s="36">
        <f>RANK(C65,$B$4:$C$101,0)</f>
        <v>60</v>
      </c>
      <c r="B65" s="73" t="s">
        <v>79</v>
      </c>
      <c r="C65" s="38">
        <f>okt!I33</f>
        <v>11</v>
      </c>
    </row>
    <row r="66" spans="1:3" ht="20.25" x14ac:dyDescent="0.55000000000000004">
      <c r="A66" s="36">
        <f>RANK(C66,$B$4:$C$101,0)</f>
        <v>63</v>
      </c>
      <c r="B66" s="73" t="s">
        <v>94</v>
      </c>
      <c r="C66" s="38">
        <f>okt!I34</f>
        <v>9</v>
      </c>
    </row>
    <row r="67" spans="1:3" ht="20.25" x14ac:dyDescent="0.55000000000000004">
      <c r="A67" s="36">
        <f>RANK(C67,$B$4:$C$101,0)</f>
        <v>63</v>
      </c>
      <c r="B67" s="72" t="s">
        <v>67</v>
      </c>
      <c r="C67" s="38">
        <f>okt!I24</f>
        <v>9</v>
      </c>
    </row>
    <row r="68" spans="1:3" ht="20.25" x14ac:dyDescent="0.55000000000000004">
      <c r="A68" s="36">
        <f>RANK(C68,$B$4:$C$101,0)</f>
        <v>63</v>
      </c>
      <c r="B68" s="72" t="s">
        <v>77</v>
      </c>
      <c r="C68" s="38">
        <f>okt!I40</f>
        <v>9</v>
      </c>
    </row>
    <row r="69" spans="1:3" ht="20.25" x14ac:dyDescent="0.55000000000000004">
      <c r="A69" s="36">
        <f>RANK(C69,$B$4:$C$101,0)</f>
        <v>66</v>
      </c>
      <c r="B69" s="72" t="s">
        <v>112</v>
      </c>
      <c r="C69" s="38">
        <f>okt!I80</f>
        <v>6</v>
      </c>
    </row>
    <row r="70" spans="1:3" ht="20.25" x14ac:dyDescent="0.55000000000000004">
      <c r="A70" s="36">
        <f>RANK(C70,$B$4:$C$101,0)</f>
        <v>66</v>
      </c>
      <c r="B70" s="72" t="s">
        <v>58</v>
      </c>
      <c r="C70" s="38">
        <f>okt!I81</f>
        <v>6</v>
      </c>
    </row>
    <row r="71" spans="1:3" ht="20.25" x14ac:dyDescent="0.55000000000000004">
      <c r="A71" s="36">
        <f>RANK(C71,$B$4:$C$101,0)</f>
        <v>68</v>
      </c>
      <c r="B71" s="72" t="s">
        <v>76</v>
      </c>
      <c r="C71" s="38">
        <f>okt!I83</f>
        <v>4</v>
      </c>
    </row>
    <row r="72" spans="1:3" ht="20.25" x14ac:dyDescent="0.55000000000000004">
      <c r="A72" s="36">
        <f>RANK(C72,$B$4:$C$101,0)</f>
        <v>69</v>
      </c>
      <c r="B72" s="72" t="s">
        <v>45</v>
      </c>
      <c r="C72" s="38">
        <f>okt!I14</f>
        <v>3</v>
      </c>
    </row>
    <row r="73" spans="1:3" ht="20.25" x14ac:dyDescent="0.55000000000000004">
      <c r="A73" s="36">
        <f>RANK(C73,$B$4:$C$101,0)</f>
        <v>69</v>
      </c>
      <c r="B73" s="72" t="s">
        <v>12</v>
      </c>
      <c r="C73" s="38">
        <f>okt!I62</f>
        <v>3</v>
      </c>
    </row>
    <row r="74" spans="1:3" ht="20.25" x14ac:dyDescent="0.55000000000000004">
      <c r="A74" s="36">
        <f>RANK(C74,$B$4:$C$101,0)</f>
        <v>69</v>
      </c>
      <c r="B74" s="72" t="s">
        <v>23</v>
      </c>
      <c r="C74" s="38">
        <f>okt!I53</f>
        <v>3</v>
      </c>
    </row>
    <row r="75" spans="1:3" ht="20.25" x14ac:dyDescent="0.55000000000000004">
      <c r="A75" s="36">
        <f>RANK(C75,$B$4:$C$101,0)</f>
        <v>72</v>
      </c>
      <c r="B75" s="72" t="s">
        <v>21</v>
      </c>
      <c r="C75" s="38">
        <f>okt!I101</f>
        <v>2</v>
      </c>
    </row>
    <row r="76" spans="1:3" ht="20.25" x14ac:dyDescent="0.55000000000000004">
      <c r="A76" s="36">
        <f>RANK(C76,$B$4:$C$101,0)</f>
        <v>72</v>
      </c>
      <c r="B76" s="72" t="s">
        <v>70</v>
      </c>
      <c r="C76" s="38">
        <f>okt!I61</f>
        <v>2</v>
      </c>
    </row>
    <row r="77" spans="1:3" ht="20.25" x14ac:dyDescent="0.55000000000000004">
      <c r="A77" s="36">
        <f>RANK(C77,$B$4:$C$101,0)</f>
        <v>72</v>
      </c>
      <c r="B77" s="72" t="s">
        <v>100</v>
      </c>
      <c r="C77" s="38">
        <f>okt!I99</f>
        <v>2</v>
      </c>
    </row>
    <row r="78" spans="1:3" ht="20.25" x14ac:dyDescent="0.55000000000000004">
      <c r="A78" s="36">
        <f>RANK(C78,$B$4:$C$101,0)</f>
        <v>75</v>
      </c>
      <c r="B78" s="72" t="s">
        <v>55</v>
      </c>
      <c r="C78" s="38">
        <f>okt!I74</f>
        <v>1</v>
      </c>
    </row>
    <row r="79" spans="1:3" ht="20.25" x14ac:dyDescent="0.55000000000000004">
      <c r="A79" s="36">
        <f>RANK(C79,$B$4:$C$101,0)</f>
        <v>75</v>
      </c>
      <c r="B79" s="72" t="s">
        <v>65</v>
      </c>
      <c r="C79" s="38">
        <f>okt!I85</f>
        <v>1</v>
      </c>
    </row>
    <row r="80" spans="1:3" ht="20.25" x14ac:dyDescent="0.55000000000000004">
      <c r="A80" s="36">
        <f>RANK(C80,$B$4:$C$101,0)</f>
        <v>75</v>
      </c>
      <c r="B80" s="72" t="s">
        <v>151</v>
      </c>
      <c r="C80" s="38">
        <f>okt!I31</f>
        <v>1</v>
      </c>
    </row>
    <row r="81" spans="1:3" ht="20.25" x14ac:dyDescent="0.55000000000000004">
      <c r="A81" s="36">
        <f>RANK(C81,$B$4:$C$101,0)</f>
        <v>75</v>
      </c>
      <c r="B81" s="72" t="s">
        <v>120</v>
      </c>
      <c r="C81" s="38">
        <f>okt!I54</f>
        <v>1</v>
      </c>
    </row>
    <row r="82" spans="1:3" ht="20.25" x14ac:dyDescent="0.55000000000000004">
      <c r="A82" s="36">
        <f>RANK(C82,$B$4:$C$101,0)</f>
        <v>75</v>
      </c>
      <c r="B82" s="72" t="s">
        <v>24</v>
      </c>
      <c r="C82" s="38">
        <f>okt!I45</f>
        <v>1</v>
      </c>
    </row>
    <row r="83" spans="1:3" ht="20.25" x14ac:dyDescent="0.55000000000000004">
      <c r="A83" s="36">
        <f>RANK(C83,$B$4:$C$101,0)</f>
        <v>80</v>
      </c>
      <c r="B83" s="72" t="s">
        <v>57</v>
      </c>
      <c r="C83" s="38">
        <f>okt!I58</f>
        <v>0</v>
      </c>
    </row>
    <row r="84" spans="1:3" ht="20.25" x14ac:dyDescent="0.55000000000000004">
      <c r="A84" s="36">
        <f>RANK(C84,$B$4:$C$101,0)</f>
        <v>80</v>
      </c>
      <c r="B84" s="72" t="s">
        <v>2</v>
      </c>
      <c r="C84" s="38">
        <f>okt!I5</f>
        <v>0</v>
      </c>
    </row>
    <row r="85" spans="1:3" ht="20.25" x14ac:dyDescent="0.55000000000000004">
      <c r="A85" s="36">
        <f>RANK(C85,$B$4:$C$101,0)</f>
        <v>80</v>
      </c>
      <c r="B85" s="72" t="s">
        <v>22</v>
      </c>
      <c r="C85" s="38">
        <f>okt!I6</f>
        <v>0</v>
      </c>
    </row>
    <row r="86" spans="1:3" ht="20.25" x14ac:dyDescent="0.55000000000000004">
      <c r="A86" s="36">
        <f>RANK(C86,$B$4:$C$101,0)</f>
        <v>80</v>
      </c>
      <c r="B86" s="72" t="s">
        <v>56</v>
      </c>
      <c r="C86" s="38">
        <f>okt!I8</f>
        <v>0</v>
      </c>
    </row>
    <row r="87" spans="1:3" ht="20.25" x14ac:dyDescent="0.55000000000000004">
      <c r="A87" s="36">
        <f>RANK(C87,$B$4:$C$101,0)</f>
        <v>80</v>
      </c>
      <c r="B87" s="72" t="s">
        <v>71</v>
      </c>
      <c r="C87" s="38">
        <f>okt!I19</f>
        <v>0</v>
      </c>
    </row>
    <row r="88" spans="1:3" ht="20.25" x14ac:dyDescent="0.55000000000000004">
      <c r="A88" s="36">
        <f>RANK(C88,$B$4:$C$101,0)</f>
        <v>80</v>
      </c>
      <c r="B88" s="72" t="s">
        <v>82</v>
      </c>
      <c r="C88" s="38">
        <f>okt!I20</f>
        <v>0</v>
      </c>
    </row>
    <row r="89" spans="1:3" ht="20.25" x14ac:dyDescent="0.55000000000000004">
      <c r="A89" s="36">
        <f>RANK(C89,$B$4:$C$101,0)</f>
        <v>80</v>
      </c>
      <c r="B89" s="72" t="s">
        <v>25</v>
      </c>
      <c r="C89" s="38">
        <f>okt!I22</f>
        <v>0</v>
      </c>
    </row>
    <row r="90" spans="1:3" ht="20.25" x14ac:dyDescent="0.55000000000000004">
      <c r="A90" s="36">
        <f>RANK(C90,$B$4:$C$101,0)</f>
        <v>80</v>
      </c>
      <c r="B90" s="73" t="s">
        <v>72</v>
      </c>
      <c r="C90" s="38">
        <f>okt!I38</f>
        <v>0</v>
      </c>
    </row>
    <row r="91" spans="1:3" ht="20.25" x14ac:dyDescent="0.55000000000000004">
      <c r="A91" s="36">
        <f>RANK(C91,$B$4:$C$101,0)</f>
        <v>80</v>
      </c>
      <c r="B91" s="72" t="s">
        <v>64</v>
      </c>
      <c r="C91" s="38">
        <f>okt!I46</f>
        <v>0</v>
      </c>
    </row>
    <row r="92" spans="1:3" ht="20.25" x14ac:dyDescent="0.55000000000000004">
      <c r="A92" s="36">
        <f>RANK(C92,$B$4:$C$101,0)</f>
        <v>80</v>
      </c>
      <c r="B92" s="72" t="s">
        <v>9</v>
      </c>
      <c r="C92" s="38">
        <f>okt!I47</f>
        <v>0</v>
      </c>
    </row>
    <row r="93" spans="1:3" ht="20.25" x14ac:dyDescent="0.55000000000000004">
      <c r="A93" s="36">
        <f>RANK(C93,$B$4:$C$101,0)</f>
        <v>80</v>
      </c>
      <c r="B93" s="72" t="s">
        <v>105</v>
      </c>
      <c r="C93" s="38">
        <f>okt!I57</f>
        <v>0</v>
      </c>
    </row>
    <row r="94" spans="1:3" ht="20.25" x14ac:dyDescent="0.55000000000000004">
      <c r="A94" s="36">
        <f>RANK(C94,$B$4:$C$101,0)</f>
        <v>80</v>
      </c>
      <c r="B94" s="72" t="s">
        <v>15</v>
      </c>
      <c r="C94" s="38">
        <f>okt!I71</f>
        <v>0</v>
      </c>
    </row>
    <row r="95" spans="1:3" ht="20.25" x14ac:dyDescent="0.55000000000000004">
      <c r="A95" s="36">
        <f>RANK(C95,$B$4:$C$101,0)</f>
        <v>80</v>
      </c>
      <c r="B95" s="74" t="s">
        <v>103</v>
      </c>
      <c r="C95" s="38">
        <f>okt!I73</f>
        <v>0</v>
      </c>
    </row>
    <row r="96" spans="1:3" ht="20.25" x14ac:dyDescent="0.55000000000000004">
      <c r="A96" s="36">
        <f>RANK(C96,$B$4:$C$101,0)</f>
        <v>80</v>
      </c>
      <c r="B96" s="74" t="s">
        <v>62</v>
      </c>
      <c r="C96" s="38">
        <f>okt!I89</f>
        <v>0</v>
      </c>
    </row>
    <row r="97" spans="1:3" ht="20.25" x14ac:dyDescent="0.55000000000000004">
      <c r="A97" s="36">
        <f>RANK(C97,$B$4:$C$101,0)</f>
        <v>80</v>
      </c>
      <c r="B97" s="74" t="s">
        <v>97</v>
      </c>
      <c r="C97" s="38">
        <f>okt!I91</f>
        <v>0</v>
      </c>
    </row>
    <row r="98" spans="1:3" ht="20.25" x14ac:dyDescent="0.55000000000000004">
      <c r="A98" s="36">
        <f>RANK(C98,$B$4:$C$101,0)</f>
        <v>80</v>
      </c>
      <c r="B98" s="74" t="s">
        <v>98</v>
      </c>
      <c r="C98" s="38">
        <f>okt!I92</f>
        <v>0</v>
      </c>
    </row>
    <row r="99" spans="1:3" ht="20.25" x14ac:dyDescent="0.55000000000000004">
      <c r="A99" s="36">
        <f>RANK(C99,$B$4:$C$101,0)</f>
        <v>80</v>
      </c>
      <c r="B99" s="74" t="s">
        <v>74</v>
      </c>
      <c r="C99" s="38">
        <f>okt!I94</f>
        <v>0</v>
      </c>
    </row>
    <row r="100" spans="1:3" ht="20.25" x14ac:dyDescent="0.55000000000000004">
      <c r="A100" s="36">
        <f>RANK(C100,$B$4:$C$101,0)</f>
        <v>80</v>
      </c>
      <c r="B100" s="74" t="s">
        <v>111</v>
      </c>
      <c r="C100" s="38">
        <f>okt!I95</f>
        <v>0</v>
      </c>
    </row>
    <row r="101" spans="1:3" ht="20.65" thickBot="1" x14ac:dyDescent="0.6">
      <c r="A101" s="36">
        <f>RANK(C101,$B$4:$C$101,0)</f>
        <v>80</v>
      </c>
      <c r="B101" s="75" t="s">
        <v>99</v>
      </c>
      <c r="C101" s="38">
        <f>okt!I96</f>
        <v>0</v>
      </c>
    </row>
  </sheetData>
  <sortState ref="A4:C101">
    <sortCondition ref="A4"/>
  </sortState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102"/>
  <sheetViews>
    <sheetView zoomScale="130" zoomScaleNormal="130" workbookViewId="0">
      <selection activeCell="A4" sqref="A4"/>
    </sheetView>
  </sheetViews>
  <sheetFormatPr defaultRowHeight="12.75" x14ac:dyDescent="0.35"/>
  <cols>
    <col min="1" max="1" width="13.19921875" bestFit="1" customWidth="1"/>
    <col min="2" max="2" width="34.59765625" customWidth="1"/>
    <col min="3" max="3" width="20.53125" customWidth="1"/>
  </cols>
  <sheetData>
    <row r="1" spans="1:3" ht="31.9" x14ac:dyDescent="0.8">
      <c r="A1" s="37" t="s">
        <v>114</v>
      </c>
    </row>
    <row r="2" spans="1:3" ht="31.9" x14ac:dyDescent="0.8">
      <c r="A2" s="37" t="s">
        <v>133</v>
      </c>
    </row>
    <row r="4" spans="1:3" ht="20.25" x14ac:dyDescent="0.55000000000000004">
      <c r="A4" s="36">
        <f>RANK(C4,$B$4:$C$102,0)</f>
        <v>1</v>
      </c>
      <c r="B4" s="72" t="s">
        <v>47</v>
      </c>
      <c r="C4" s="38">
        <f>okt!K67</f>
        <v>7477</v>
      </c>
    </row>
    <row r="5" spans="1:3" ht="20.25" x14ac:dyDescent="0.55000000000000004">
      <c r="A5" s="36">
        <f>RANK(C5,$B$4:$C$102,0)</f>
        <v>2</v>
      </c>
      <c r="B5" s="72" t="s">
        <v>43</v>
      </c>
      <c r="C5" s="38">
        <f>okt!K87</f>
        <v>6731</v>
      </c>
    </row>
    <row r="6" spans="1:3" ht="20.25" x14ac:dyDescent="0.55000000000000004">
      <c r="A6" s="36">
        <f>RANK(C6,$B$4:$C$102,0)</f>
        <v>3</v>
      </c>
      <c r="B6" s="72" t="s">
        <v>14</v>
      </c>
      <c r="C6" s="38">
        <f>okt!K69</f>
        <v>4912</v>
      </c>
    </row>
    <row r="7" spans="1:3" ht="20.25" x14ac:dyDescent="0.55000000000000004">
      <c r="A7" s="36">
        <f>RANK(C7,$B$4:$C$102,0)</f>
        <v>4</v>
      </c>
      <c r="B7" s="72" t="s">
        <v>102</v>
      </c>
      <c r="C7" s="38">
        <f>okt!K98</f>
        <v>4657</v>
      </c>
    </row>
    <row r="8" spans="1:3" ht="20.25" x14ac:dyDescent="0.55000000000000004">
      <c r="A8" s="36">
        <f>RANK(C8,$B$4:$C$102,0)</f>
        <v>5</v>
      </c>
      <c r="B8" s="72" t="s">
        <v>50</v>
      </c>
      <c r="C8" s="38">
        <f>okt!K42</f>
        <v>4592</v>
      </c>
    </row>
    <row r="9" spans="1:3" ht="20.25" x14ac:dyDescent="0.55000000000000004">
      <c r="A9" s="36">
        <f>RANK(C9,$B$4:$C$102,0)</f>
        <v>6</v>
      </c>
      <c r="B9" s="72" t="s">
        <v>101</v>
      </c>
      <c r="C9" s="38">
        <f>okt!K23</f>
        <v>4573</v>
      </c>
    </row>
    <row r="10" spans="1:3" ht="20.25" x14ac:dyDescent="0.55000000000000004">
      <c r="A10" s="36">
        <f>RANK(C10,$B$4:$C$102,0)</f>
        <v>7</v>
      </c>
      <c r="B10" s="72" t="s">
        <v>5</v>
      </c>
      <c r="C10" s="38">
        <f>okt!K26</f>
        <v>4538</v>
      </c>
    </row>
    <row r="11" spans="1:3" ht="20.25" x14ac:dyDescent="0.55000000000000004">
      <c r="A11" s="36">
        <f>RANK(C11,$B$4:$C$102,0)</f>
        <v>8</v>
      </c>
      <c r="B11" s="72" t="s">
        <v>69</v>
      </c>
      <c r="C11" s="38">
        <f>okt!K56</f>
        <v>4138</v>
      </c>
    </row>
    <row r="12" spans="1:3" ht="20.25" x14ac:dyDescent="0.55000000000000004">
      <c r="A12" s="36">
        <f>RANK(C12,$B$4:$C$102,0)</f>
        <v>9</v>
      </c>
      <c r="B12" s="72" t="s">
        <v>4</v>
      </c>
      <c r="C12" s="38">
        <f>okt!K21</f>
        <v>4115</v>
      </c>
    </row>
    <row r="13" spans="1:3" ht="20.25" x14ac:dyDescent="0.55000000000000004">
      <c r="A13" s="36">
        <f>RANK(C13,$B$4:$C$102,0)</f>
        <v>10</v>
      </c>
      <c r="B13" s="72" t="s">
        <v>73</v>
      </c>
      <c r="C13" s="38">
        <f>okt!K64</f>
        <v>4098</v>
      </c>
    </row>
    <row r="14" spans="1:3" ht="20.25" x14ac:dyDescent="0.55000000000000004">
      <c r="A14" s="36">
        <f>RANK(C14,$B$4:$C$102,0)</f>
        <v>11</v>
      </c>
      <c r="B14" s="72" t="s">
        <v>44</v>
      </c>
      <c r="C14" s="38">
        <f>okt!K12</f>
        <v>4046</v>
      </c>
    </row>
    <row r="15" spans="1:3" ht="20.25" x14ac:dyDescent="0.55000000000000004">
      <c r="A15" s="36">
        <f>RANK(C15,$B$4:$C$102,0)</f>
        <v>12</v>
      </c>
      <c r="B15" s="72" t="s">
        <v>68</v>
      </c>
      <c r="C15" s="38">
        <f>okt!K25</f>
        <v>3898</v>
      </c>
    </row>
    <row r="16" spans="1:3" ht="20.25" x14ac:dyDescent="0.55000000000000004">
      <c r="A16" s="36">
        <f>RANK(C16,$B$4:$C$102,0)</f>
        <v>13</v>
      </c>
      <c r="B16" s="72" t="s">
        <v>19</v>
      </c>
      <c r="C16" s="38">
        <f>okt!K82</f>
        <v>3889</v>
      </c>
    </row>
    <row r="17" spans="1:3" ht="20.25" x14ac:dyDescent="0.55000000000000004">
      <c r="A17" s="36">
        <f>RANK(C17,$B$4:$C$102,0)</f>
        <v>14</v>
      </c>
      <c r="B17" s="72" t="s">
        <v>10</v>
      </c>
      <c r="C17" s="38">
        <f>okt!K49</f>
        <v>3814</v>
      </c>
    </row>
    <row r="18" spans="1:3" ht="20.25" x14ac:dyDescent="0.55000000000000004">
      <c r="A18" s="36">
        <f>RANK(C18,$B$4:$C$102,0)</f>
        <v>15</v>
      </c>
      <c r="B18" s="72" t="s">
        <v>81</v>
      </c>
      <c r="C18" s="38">
        <f>okt!K76</f>
        <v>3759</v>
      </c>
    </row>
    <row r="19" spans="1:3" ht="20.25" x14ac:dyDescent="0.55000000000000004">
      <c r="A19" s="36">
        <f>RANK(C19,$B$4:$C$102,0)</f>
        <v>16</v>
      </c>
      <c r="B19" s="72" t="s">
        <v>122</v>
      </c>
      <c r="C19" s="38">
        <f>okt!K65</f>
        <v>3603</v>
      </c>
    </row>
    <row r="20" spans="1:3" ht="20.25" x14ac:dyDescent="0.55000000000000004">
      <c r="A20" s="36">
        <f>RANK(C20,$B$4:$C$102,0)</f>
        <v>17</v>
      </c>
      <c r="B20" s="72" t="s">
        <v>48</v>
      </c>
      <c r="C20" s="38">
        <f>okt!K13</f>
        <v>3441</v>
      </c>
    </row>
    <row r="21" spans="1:3" ht="20.25" x14ac:dyDescent="0.55000000000000004">
      <c r="A21" s="36">
        <f>RANK(C21,$B$4:$C$102,0)</f>
        <v>18</v>
      </c>
      <c r="B21" s="72" t="s">
        <v>18</v>
      </c>
      <c r="C21" s="38">
        <f>okt!K78</f>
        <v>3293</v>
      </c>
    </row>
    <row r="22" spans="1:3" ht="20.25" x14ac:dyDescent="0.55000000000000004">
      <c r="A22" s="36">
        <f>RANK(C22,$B$4:$C$102,0)</f>
        <v>18</v>
      </c>
      <c r="B22" s="72" t="s">
        <v>78</v>
      </c>
      <c r="C22" s="38">
        <f>okt!K48</f>
        <v>3293</v>
      </c>
    </row>
    <row r="23" spans="1:3" ht="20.25" x14ac:dyDescent="0.55000000000000004">
      <c r="A23" s="36">
        <f>RANK(C23,$B$4:$C$102,0)</f>
        <v>20</v>
      </c>
      <c r="B23" s="73" t="s">
        <v>109</v>
      </c>
      <c r="C23" s="38">
        <f>okt!K37</f>
        <v>3176</v>
      </c>
    </row>
    <row r="24" spans="1:3" ht="20.25" x14ac:dyDescent="0.55000000000000004">
      <c r="A24" s="36">
        <f>RANK(C24,$B$4:$C$102,0)</f>
        <v>21</v>
      </c>
      <c r="B24" s="72" t="s">
        <v>54</v>
      </c>
      <c r="C24" s="38">
        <f>okt!K72</f>
        <v>3074</v>
      </c>
    </row>
    <row r="25" spans="1:3" ht="20.25" x14ac:dyDescent="0.55000000000000004">
      <c r="A25" s="36">
        <f>RANK(C25,$B$4:$C$102,0)</f>
        <v>22</v>
      </c>
      <c r="B25" s="72" t="s">
        <v>7</v>
      </c>
      <c r="C25" s="38">
        <f>okt!K32</f>
        <v>3024</v>
      </c>
    </row>
    <row r="26" spans="1:3" ht="20.25" x14ac:dyDescent="0.55000000000000004">
      <c r="A26" s="36">
        <f>RANK(C26,$B$4:$C$102,0)</f>
        <v>23</v>
      </c>
      <c r="B26" s="72" t="s">
        <v>85</v>
      </c>
      <c r="C26" s="38">
        <f>okt!K55</f>
        <v>2990</v>
      </c>
    </row>
    <row r="27" spans="1:3" ht="20.25" x14ac:dyDescent="0.55000000000000004">
      <c r="A27" s="36">
        <f>RANK(C27,$B$4:$C$102,0)</f>
        <v>24</v>
      </c>
      <c r="B27" s="72" t="s">
        <v>75</v>
      </c>
      <c r="C27" s="38">
        <f>okt!K100</f>
        <v>2841</v>
      </c>
    </row>
    <row r="28" spans="1:3" ht="20.25" x14ac:dyDescent="0.55000000000000004">
      <c r="A28" s="36">
        <f>RANK(C28,$B$4:$C$102,0)</f>
        <v>25</v>
      </c>
      <c r="B28" s="72" t="s">
        <v>60</v>
      </c>
      <c r="C28" s="38">
        <f>okt!K9</f>
        <v>2829</v>
      </c>
    </row>
    <row r="29" spans="1:3" ht="20.25" x14ac:dyDescent="0.55000000000000004">
      <c r="A29" s="36">
        <f>RANK(C29,$B$4:$C$102,0)</f>
        <v>26</v>
      </c>
      <c r="B29" s="72" t="s">
        <v>108</v>
      </c>
      <c r="C29" s="38">
        <f>okt!K43</f>
        <v>2686</v>
      </c>
    </row>
    <row r="30" spans="1:3" ht="20.25" x14ac:dyDescent="0.55000000000000004">
      <c r="A30" s="36">
        <f>RANK(C30,$B$4:$C$102,0)</f>
        <v>27</v>
      </c>
      <c r="B30" s="72" t="s">
        <v>107</v>
      </c>
      <c r="C30" s="38">
        <f>okt!K79</f>
        <v>2541</v>
      </c>
    </row>
    <row r="31" spans="1:3" ht="20.25" x14ac:dyDescent="0.55000000000000004">
      <c r="A31" s="36">
        <f>RANK(C31,$B$4:$C$102,0)</f>
        <v>28</v>
      </c>
      <c r="B31" s="72" t="s">
        <v>53</v>
      </c>
      <c r="C31" s="38">
        <f>okt!K50</f>
        <v>2485</v>
      </c>
    </row>
    <row r="32" spans="1:3" ht="20.25" x14ac:dyDescent="0.55000000000000004">
      <c r="A32" s="36">
        <f>RANK(C32,$B$4:$C$102,0)</f>
        <v>29</v>
      </c>
      <c r="B32" s="72" t="s">
        <v>3</v>
      </c>
      <c r="C32" s="38">
        <f>okt!K10</f>
        <v>2395</v>
      </c>
    </row>
    <row r="33" spans="1:3" ht="20.25" x14ac:dyDescent="0.55000000000000004">
      <c r="A33" s="36">
        <f>RANK(C33,$B$4:$C$102,0)</f>
        <v>30</v>
      </c>
      <c r="B33" s="72" t="s">
        <v>152</v>
      </c>
      <c r="C33" s="38">
        <f>okt!K59</f>
        <v>2369</v>
      </c>
    </row>
    <row r="34" spans="1:3" ht="20.25" x14ac:dyDescent="0.55000000000000004">
      <c r="A34" s="36">
        <f>RANK(C34,$B$4:$C$102,0)</f>
        <v>31</v>
      </c>
      <c r="B34" s="72" t="s">
        <v>59</v>
      </c>
      <c r="C34" s="38">
        <f>okt!K11</f>
        <v>2229</v>
      </c>
    </row>
    <row r="35" spans="1:3" ht="20.25" x14ac:dyDescent="0.55000000000000004">
      <c r="A35" s="36">
        <f>RANK(C35,$B$4:$C$102,0)</f>
        <v>32</v>
      </c>
      <c r="B35" s="72" t="s">
        <v>17</v>
      </c>
      <c r="C35" s="38">
        <f>okt!K77</f>
        <v>2223</v>
      </c>
    </row>
    <row r="36" spans="1:3" ht="20.25" x14ac:dyDescent="0.55000000000000004">
      <c r="A36" s="36">
        <f>RANK(C36,$B$4:$C$102,0)</f>
        <v>33</v>
      </c>
      <c r="B36" s="73" t="s">
        <v>104</v>
      </c>
      <c r="C36" s="38">
        <f>okt!K36</f>
        <v>2197</v>
      </c>
    </row>
    <row r="37" spans="1:3" ht="20.25" x14ac:dyDescent="0.55000000000000004">
      <c r="A37" s="36">
        <f>RANK(C37,$B$4:$C$102,0)</f>
        <v>34</v>
      </c>
      <c r="B37" s="72" t="s">
        <v>80</v>
      </c>
      <c r="C37" s="38">
        <f>okt!K44</f>
        <v>2171</v>
      </c>
    </row>
    <row r="38" spans="1:3" ht="20.25" x14ac:dyDescent="0.55000000000000004">
      <c r="A38" s="36">
        <f>RANK(C38,$B$4:$C$102,0)</f>
        <v>35</v>
      </c>
      <c r="B38" s="72" t="s">
        <v>20</v>
      </c>
      <c r="C38" s="38">
        <f>okt!K84</f>
        <v>2078</v>
      </c>
    </row>
    <row r="39" spans="1:3" ht="20.25" x14ac:dyDescent="0.55000000000000004">
      <c r="A39" s="36">
        <f>RANK(C39,$B$4:$C$102,0)</f>
        <v>36</v>
      </c>
      <c r="B39" s="72" t="s">
        <v>149</v>
      </c>
      <c r="C39" s="38">
        <f>okt!K29</f>
        <v>2067</v>
      </c>
    </row>
    <row r="40" spans="1:3" ht="20.25" x14ac:dyDescent="0.55000000000000004">
      <c r="A40" s="36">
        <f>RANK(C40,$B$4:$C$102,0)</f>
        <v>37</v>
      </c>
      <c r="B40" s="72" t="s">
        <v>52</v>
      </c>
      <c r="C40" s="38">
        <f>okt!K15</f>
        <v>1941</v>
      </c>
    </row>
    <row r="41" spans="1:3" ht="20.25" x14ac:dyDescent="0.55000000000000004">
      <c r="A41" s="36">
        <f>RANK(C41,$B$4:$C$102,0)</f>
        <v>38</v>
      </c>
      <c r="B41" s="72" t="s">
        <v>8</v>
      </c>
      <c r="C41" s="38">
        <f>okt!K41</f>
        <v>1938</v>
      </c>
    </row>
    <row r="42" spans="1:3" ht="20.25" x14ac:dyDescent="0.55000000000000004">
      <c r="A42" s="36">
        <f>RANK(C42,$B$4:$C$102,0)</f>
        <v>39</v>
      </c>
      <c r="B42" s="72" t="s">
        <v>13</v>
      </c>
      <c r="C42" s="38">
        <f>okt!K66</f>
        <v>1873</v>
      </c>
    </row>
    <row r="43" spans="1:3" ht="20.25" x14ac:dyDescent="0.55000000000000004">
      <c r="A43" s="36">
        <f>RANK(C43,$B$4:$C$102,0)</f>
        <v>40</v>
      </c>
      <c r="B43" s="72" t="s">
        <v>51</v>
      </c>
      <c r="C43" s="38">
        <f>okt!K60</f>
        <v>1804</v>
      </c>
    </row>
    <row r="44" spans="1:3" ht="20.25" x14ac:dyDescent="0.55000000000000004">
      <c r="A44" s="36">
        <f>RANK(C44,$B$4:$C$102,0)</f>
        <v>41</v>
      </c>
      <c r="B44" s="72" t="s">
        <v>84</v>
      </c>
      <c r="C44" s="38">
        <f>okt!K4</f>
        <v>1709</v>
      </c>
    </row>
    <row r="45" spans="1:3" ht="20.25" x14ac:dyDescent="0.55000000000000004">
      <c r="A45" s="36">
        <f>RANK(C45,$B$4:$C$102,0)</f>
        <v>42</v>
      </c>
      <c r="B45" s="73" t="s">
        <v>96</v>
      </c>
      <c r="C45" s="38">
        <f>okt!K35</f>
        <v>1604</v>
      </c>
    </row>
    <row r="46" spans="1:3" ht="20.25" x14ac:dyDescent="0.55000000000000004">
      <c r="A46" s="36">
        <f>RANK(C46,$B$4:$C$102,0)</f>
        <v>43</v>
      </c>
      <c r="B46" s="72" t="s">
        <v>16</v>
      </c>
      <c r="C46" s="38">
        <f>okt!K75</f>
        <v>1549</v>
      </c>
    </row>
    <row r="47" spans="1:3" ht="20.25" x14ac:dyDescent="0.55000000000000004">
      <c r="A47" s="36">
        <f>RANK(C47,$B$4:$C$102,0)</f>
        <v>44</v>
      </c>
      <c r="B47" s="72" t="s">
        <v>63</v>
      </c>
      <c r="C47" s="38">
        <f>okt!K7</f>
        <v>1509</v>
      </c>
    </row>
    <row r="48" spans="1:3" ht="20.25" x14ac:dyDescent="0.55000000000000004">
      <c r="A48" s="36">
        <f>RANK(C48,$B$4:$C$102,0)</f>
        <v>45</v>
      </c>
      <c r="B48" s="72" t="s">
        <v>26</v>
      </c>
      <c r="C48" s="38">
        <f>okt!K86</f>
        <v>1340</v>
      </c>
    </row>
    <row r="49" spans="1:3" ht="20.25" x14ac:dyDescent="0.55000000000000004">
      <c r="A49" s="36">
        <f>RANK(C49,$B$4:$C$102,0)</f>
        <v>46</v>
      </c>
      <c r="B49" s="72" t="s">
        <v>66</v>
      </c>
      <c r="C49" s="38">
        <f>okt!K17</f>
        <v>1320</v>
      </c>
    </row>
    <row r="50" spans="1:3" ht="20.25" x14ac:dyDescent="0.55000000000000004">
      <c r="A50" s="36">
        <f>RANK(C50,$B$4:$C$102,0)</f>
        <v>47</v>
      </c>
      <c r="B50" s="72" t="s">
        <v>110</v>
      </c>
      <c r="C50" s="38">
        <f>okt!K16</f>
        <v>1220</v>
      </c>
    </row>
    <row r="51" spans="1:3" ht="20.25" x14ac:dyDescent="0.55000000000000004">
      <c r="A51" s="36">
        <f>RANK(C51,$B$4:$C$102,0)</f>
        <v>48</v>
      </c>
      <c r="B51" s="72" t="s">
        <v>150</v>
      </c>
      <c r="C51" s="38">
        <f>okt!K30</f>
        <v>1179</v>
      </c>
    </row>
    <row r="52" spans="1:3" ht="20.25" x14ac:dyDescent="0.55000000000000004">
      <c r="A52" s="36">
        <f>RANK(C52,$B$4:$C$102,0)</f>
        <v>49</v>
      </c>
      <c r="B52" s="72" t="s">
        <v>126</v>
      </c>
      <c r="C52" s="38">
        <f>okt!K88</f>
        <v>1134</v>
      </c>
    </row>
    <row r="53" spans="1:3" ht="20.25" x14ac:dyDescent="0.55000000000000004">
      <c r="A53" s="36">
        <f>RANK(C53,$B$4:$C$102,0)</f>
        <v>50</v>
      </c>
      <c r="B53" s="72" t="s">
        <v>6</v>
      </c>
      <c r="C53" s="38">
        <f>okt!K27</f>
        <v>1077</v>
      </c>
    </row>
    <row r="54" spans="1:3" ht="20.25" x14ac:dyDescent="0.55000000000000004">
      <c r="A54" s="36">
        <f>RANK(C54,$B$4:$C$102,0)</f>
        <v>51</v>
      </c>
      <c r="B54" s="72" t="s">
        <v>11</v>
      </c>
      <c r="C54" s="38">
        <f>okt!K51</f>
        <v>1055</v>
      </c>
    </row>
    <row r="55" spans="1:3" ht="20.25" x14ac:dyDescent="0.55000000000000004">
      <c r="A55" s="36">
        <f>RANK(C55,$B$4:$C$102,0)</f>
        <v>52</v>
      </c>
      <c r="B55" s="72" t="s">
        <v>121</v>
      </c>
      <c r="C55" s="38">
        <f>okt!K97</f>
        <v>946</v>
      </c>
    </row>
    <row r="56" spans="1:3" ht="20.25" x14ac:dyDescent="0.55000000000000004">
      <c r="A56" s="36">
        <f>RANK(C56,$B$4:$C$102,0)</f>
        <v>53</v>
      </c>
      <c r="B56" s="72" t="s">
        <v>83</v>
      </c>
      <c r="C56" s="38">
        <f>okt!K93</f>
        <v>931</v>
      </c>
    </row>
    <row r="57" spans="1:3" ht="20.25" x14ac:dyDescent="0.55000000000000004">
      <c r="A57" s="36">
        <f>RANK(C57,$B$4:$C$102,0)</f>
        <v>53</v>
      </c>
      <c r="B57" s="72" t="s">
        <v>49</v>
      </c>
      <c r="C57" s="38">
        <f>okt!K52</f>
        <v>931</v>
      </c>
    </row>
    <row r="58" spans="1:3" ht="20.25" x14ac:dyDescent="0.55000000000000004">
      <c r="A58" s="36">
        <f>RANK(C58,$B$4:$C$102,0)</f>
        <v>55</v>
      </c>
      <c r="B58" s="72" t="s">
        <v>46</v>
      </c>
      <c r="C58" s="38">
        <f>okt!K70</f>
        <v>927</v>
      </c>
    </row>
    <row r="59" spans="1:3" ht="20.25" x14ac:dyDescent="0.55000000000000004">
      <c r="A59" s="36">
        <f>RANK(C59,$B$4:$C$102,0)</f>
        <v>56</v>
      </c>
      <c r="B59" s="73" t="s">
        <v>79</v>
      </c>
      <c r="C59" s="38">
        <f>okt!K33</f>
        <v>902</v>
      </c>
    </row>
    <row r="60" spans="1:3" ht="20.25" x14ac:dyDescent="0.55000000000000004">
      <c r="A60" s="36">
        <f>RANK(C60,$B$4:$C$102,0)</f>
        <v>57</v>
      </c>
      <c r="B60" s="73" t="s">
        <v>90</v>
      </c>
      <c r="C60" s="38">
        <f>okt!K39</f>
        <v>816</v>
      </c>
    </row>
    <row r="61" spans="1:3" ht="20.25" x14ac:dyDescent="0.55000000000000004">
      <c r="A61" s="36">
        <f>RANK(C61,$B$4:$C$102,0)</f>
        <v>58</v>
      </c>
      <c r="B61" s="72" t="s">
        <v>116</v>
      </c>
      <c r="C61" s="38">
        <f>okt!K28</f>
        <v>785</v>
      </c>
    </row>
    <row r="62" spans="1:3" ht="20.25" x14ac:dyDescent="0.55000000000000004">
      <c r="A62" s="36">
        <f>RANK(C62,$B$4:$C$102,0)</f>
        <v>59</v>
      </c>
      <c r="B62" s="72" t="s">
        <v>86</v>
      </c>
      <c r="C62" s="38">
        <f>okt!K68</f>
        <v>770</v>
      </c>
    </row>
    <row r="63" spans="1:3" ht="20.25" x14ac:dyDescent="0.55000000000000004">
      <c r="A63" s="36">
        <f>RANK(C63,$B$4:$C$102,0)</f>
        <v>60</v>
      </c>
      <c r="B63" s="72" t="s">
        <v>61</v>
      </c>
      <c r="C63" s="38">
        <f>okt!K63</f>
        <v>741</v>
      </c>
    </row>
    <row r="64" spans="1:3" ht="20.25" x14ac:dyDescent="0.55000000000000004">
      <c r="A64" s="36">
        <f>RANK(C64,$B$4:$C$102,0)</f>
        <v>61</v>
      </c>
      <c r="B64" s="72" t="s">
        <v>67</v>
      </c>
      <c r="C64" s="38">
        <f>okt!K24</f>
        <v>726</v>
      </c>
    </row>
    <row r="65" spans="1:3" ht="20.25" x14ac:dyDescent="0.55000000000000004">
      <c r="A65" s="36">
        <f>RANK(C65,$B$4:$C$102,0)</f>
        <v>62</v>
      </c>
      <c r="B65" s="72" t="s">
        <v>95</v>
      </c>
      <c r="C65" s="38">
        <f>okt!K18</f>
        <v>699</v>
      </c>
    </row>
    <row r="66" spans="1:3" ht="20.25" x14ac:dyDescent="0.55000000000000004">
      <c r="A66" s="36">
        <f>RANK(C66,$B$4:$C$102,0)</f>
        <v>63</v>
      </c>
      <c r="B66" s="72" t="s">
        <v>117</v>
      </c>
      <c r="C66" s="38">
        <f>okt!K90</f>
        <v>679</v>
      </c>
    </row>
    <row r="67" spans="1:3" ht="20.25" x14ac:dyDescent="0.55000000000000004">
      <c r="A67" s="36">
        <f>RANK(C67,$B$4:$C$102,0)</f>
        <v>64</v>
      </c>
      <c r="B67" s="73" t="s">
        <v>94</v>
      </c>
      <c r="C67" s="38">
        <f>okt!K34</f>
        <v>512</v>
      </c>
    </row>
    <row r="68" spans="1:3" ht="20.25" x14ac:dyDescent="0.55000000000000004">
      <c r="A68" s="36">
        <f>RANK(C68,$B$4:$C$102,0)</f>
        <v>65</v>
      </c>
      <c r="B68" s="72" t="s">
        <v>77</v>
      </c>
      <c r="C68" s="38">
        <f>okt!K40</f>
        <v>491</v>
      </c>
    </row>
    <row r="69" spans="1:3" ht="20.25" x14ac:dyDescent="0.55000000000000004">
      <c r="A69" s="36">
        <f>RANK(C69,$B$4:$C$102,0)</f>
        <v>66</v>
      </c>
      <c r="B69" s="72" t="s">
        <v>76</v>
      </c>
      <c r="C69" s="38">
        <f>okt!K83</f>
        <v>320</v>
      </c>
    </row>
    <row r="70" spans="1:3" ht="20.25" x14ac:dyDescent="0.55000000000000004">
      <c r="A70" s="36">
        <f>RANK(C70,$B$4:$C$102,0)</f>
        <v>67</v>
      </c>
      <c r="B70" s="72" t="s">
        <v>45</v>
      </c>
      <c r="C70" s="38">
        <f>okt!K14</f>
        <v>209</v>
      </c>
    </row>
    <row r="71" spans="1:3" ht="20.25" x14ac:dyDescent="0.55000000000000004">
      <c r="A71" s="36">
        <f>RANK(C71,$B$4:$C$102,0)</f>
        <v>68</v>
      </c>
      <c r="B71" s="72" t="s">
        <v>100</v>
      </c>
      <c r="C71" s="38">
        <f>okt!K99</f>
        <v>205</v>
      </c>
    </row>
    <row r="72" spans="1:3" ht="20.25" x14ac:dyDescent="0.55000000000000004">
      <c r="A72" s="36">
        <f>RANK(C72,$B$4:$C$102,0)</f>
        <v>69</v>
      </c>
      <c r="B72" s="72" t="s">
        <v>70</v>
      </c>
      <c r="C72" s="38">
        <f>okt!K61</f>
        <v>181</v>
      </c>
    </row>
    <row r="73" spans="1:3" ht="20.25" x14ac:dyDescent="0.55000000000000004">
      <c r="A73" s="36">
        <f>RANK(C73,$B$4:$C$102,0)</f>
        <v>70</v>
      </c>
      <c r="B73" s="72" t="s">
        <v>23</v>
      </c>
      <c r="C73" s="38">
        <f>okt!K53</f>
        <v>176</v>
      </c>
    </row>
    <row r="74" spans="1:3" ht="20.25" x14ac:dyDescent="0.55000000000000004">
      <c r="A74" s="36">
        <f>RANK(C74,$B$4:$C$102,0)</f>
        <v>71</v>
      </c>
      <c r="B74" s="72" t="s">
        <v>12</v>
      </c>
      <c r="C74" s="38">
        <f>okt!K62</f>
        <v>156</v>
      </c>
    </row>
    <row r="75" spans="1:3" ht="20.25" x14ac:dyDescent="0.55000000000000004">
      <c r="A75" s="36">
        <f>RANK(C75,$B$4:$C$102,0)</f>
        <v>72</v>
      </c>
      <c r="B75" s="72" t="s">
        <v>21</v>
      </c>
      <c r="C75" s="38">
        <f>okt!K101</f>
        <v>89</v>
      </c>
    </row>
    <row r="76" spans="1:3" ht="20.25" x14ac:dyDescent="0.55000000000000004">
      <c r="A76" s="36">
        <f>RANK(C76,$B$4:$C$102,0)</f>
        <v>73</v>
      </c>
      <c r="B76" s="72" t="s">
        <v>24</v>
      </c>
      <c r="C76" s="38">
        <f>okt!K45</f>
        <v>88</v>
      </c>
    </row>
    <row r="77" spans="1:3" ht="20.25" x14ac:dyDescent="0.55000000000000004">
      <c r="A77" s="36">
        <f>RANK(C77,$B$4:$C$102,0)</f>
        <v>74</v>
      </c>
      <c r="B77" s="72" t="s">
        <v>120</v>
      </c>
      <c r="C77" s="38">
        <f>okt!K54</f>
        <v>80</v>
      </c>
    </row>
    <row r="78" spans="1:3" ht="20.25" x14ac:dyDescent="0.55000000000000004">
      <c r="A78" s="36">
        <f>RANK(C78,$B$4:$C$102,0)</f>
        <v>75</v>
      </c>
      <c r="B78" s="72" t="s">
        <v>151</v>
      </c>
      <c r="C78" s="38">
        <f>okt!K31</f>
        <v>65</v>
      </c>
    </row>
    <row r="79" spans="1:3" ht="20.25" x14ac:dyDescent="0.55000000000000004">
      <c r="A79" s="36">
        <f>RANK(C79,$B$4:$C$102,0)</f>
        <v>76</v>
      </c>
      <c r="B79" s="72" t="s">
        <v>65</v>
      </c>
      <c r="C79" s="38">
        <f>okt!K85</f>
        <v>62</v>
      </c>
    </row>
    <row r="80" spans="1:3" ht="20.25" x14ac:dyDescent="0.55000000000000004">
      <c r="A80" s="36">
        <f>RANK(C80,$B$4:$C$102,0)</f>
        <v>77</v>
      </c>
      <c r="B80" s="72" t="s">
        <v>55</v>
      </c>
      <c r="C80" s="38">
        <f>okt!K74</f>
        <v>30</v>
      </c>
    </row>
    <row r="81" spans="1:3" ht="20.25" x14ac:dyDescent="0.55000000000000004">
      <c r="A81" s="36">
        <f>RANK(C81,$B$4:$C$102,0)</f>
        <v>78</v>
      </c>
      <c r="B81" s="72" t="s">
        <v>57</v>
      </c>
      <c r="C81" s="38">
        <f>okt!K58</f>
        <v>0</v>
      </c>
    </row>
    <row r="82" spans="1:3" ht="20.25" x14ac:dyDescent="0.55000000000000004">
      <c r="A82" s="36">
        <f>RANK(C82,$B$4:$C$102,0)</f>
        <v>78</v>
      </c>
      <c r="B82" s="72" t="s">
        <v>2</v>
      </c>
      <c r="C82" s="38">
        <f>okt!K5</f>
        <v>0</v>
      </c>
    </row>
    <row r="83" spans="1:3" ht="20.25" x14ac:dyDescent="0.55000000000000004">
      <c r="A83" s="36">
        <f>RANK(C83,$B$4:$C$102,0)</f>
        <v>78</v>
      </c>
      <c r="B83" s="72" t="s">
        <v>22</v>
      </c>
      <c r="C83" s="38">
        <f>okt!K6</f>
        <v>0</v>
      </c>
    </row>
    <row r="84" spans="1:3" ht="20.25" x14ac:dyDescent="0.55000000000000004">
      <c r="A84" s="36">
        <f>RANK(C84,$B$4:$C$102,0)</f>
        <v>78</v>
      </c>
      <c r="B84" s="72" t="s">
        <v>56</v>
      </c>
      <c r="C84" s="38">
        <f>okt!K8</f>
        <v>0</v>
      </c>
    </row>
    <row r="85" spans="1:3" ht="20.25" x14ac:dyDescent="0.55000000000000004">
      <c r="A85" s="36">
        <f>RANK(C85,$B$4:$C$102,0)</f>
        <v>78</v>
      </c>
      <c r="B85" s="72" t="s">
        <v>71</v>
      </c>
      <c r="C85" s="38">
        <f>okt!K19</f>
        <v>0</v>
      </c>
    </row>
    <row r="86" spans="1:3" ht="20.25" x14ac:dyDescent="0.55000000000000004">
      <c r="A86" s="36">
        <f>RANK(C86,$B$4:$C$102,0)</f>
        <v>78</v>
      </c>
      <c r="B86" s="72" t="s">
        <v>82</v>
      </c>
      <c r="C86" s="38">
        <f>okt!K20</f>
        <v>0</v>
      </c>
    </row>
    <row r="87" spans="1:3" ht="20.25" x14ac:dyDescent="0.55000000000000004">
      <c r="A87" s="36">
        <f>RANK(C87,$B$4:$C$102,0)</f>
        <v>78</v>
      </c>
      <c r="B87" s="72" t="s">
        <v>25</v>
      </c>
      <c r="C87" s="38">
        <f>okt!K22</f>
        <v>0</v>
      </c>
    </row>
    <row r="88" spans="1:3" ht="20.25" x14ac:dyDescent="0.55000000000000004">
      <c r="A88" s="36">
        <f>RANK(C88,$B$4:$C$102,0)</f>
        <v>78</v>
      </c>
      <c r="B88" s="73" t="s">
        <v>72</v>
      </c>
      <c r="C88" s="38">
        <f>okt!K38</f>
        <v>0</v>
      </c>
    </row>
    <row r="89" spans="1:3" ht="20.25" x14ac:dyDescent="0.55000000000000004">
      <c r="A89" s="36">
        <f>RANK(C89,$B$4:$C$102,0)</f>
        <v>78</v>
      </c>
      <c r="B89" s="72" t="s">
        <v>64</v>
      </c>
      <c r="C89" s="38">
        <f>okt!K46</f>
        <v>0</v>
      </c>
    </row>
    <row r="90" spans="1:3" ht="20.25" x14ac:dyDescent="0.55000000000000004">
      <c r="A90" s="36">
        <f>RANK(C90,$B$4:$C$102,0)</f>
        <v>78</v>
      </c>
      <c r="B90" s="72" t="s">
        <v>9</v>
      </c>
      <c r="C90" s="38">
        <f>okt!K47</f>
        <v>0</v>
      </c>
    </row>
    <row r="91" spans="1:3" ht="20.25" x14ac:dyDescent="0.55000000000000004">
      <c r="A91" s="36">
        <f>RANK(C91,$B$4:$C$102,0)</f>
        <v>78</v>
      </c>
      <c r="B91" s="72" t="s">
        <v>105</v>
      </c>
      <c r="C91" s="38">
        <f>okt!K57</f>
        <v>0</v>
      </c>
    </row>
    <row r="92" spans="1:3" ht="20.25" x14ac:dyDescent="0.55000000000000004">
      <c r="A92" s="36">
        <f>RANK(C92,$B$4:$C$102,0)</f>
        <v>78</v>
      </c>
      <c r="B92" s="72" t="s">
        <v>15</v>
      </c>
      <c r="C92" s="38">
        <f>okt!K71</f>
        <v>0</v>
      </c>
    </row>
    <row r="93" spans="1:3" ht="20.25" x14ac:dyDescent="0.55000000000000004">
      <c r="A93" s="36">
        <f>RANK(C93,$B$4:$C$102,0)</f>
        <v>78</v>
      </c>
      <c r="B93" s="72" t="s">
        <v>103</v>
      </c>
      <c r="C93" s="38">
        <f>okt!K73</f>
        <v>0</v>
      </c>
    </row>
    <row r="94" spans="1:3" ht="20.25" x14ac:dyDescent="0.55000000000000004">
      <c r="A94" s="36">
        <f>RANK(C94,$B$4:$C$102,0)</f>
        <v>78</v>
      </c>
      <c r="B94" s="72" t="s">
        <v>112</v>
      </c>
      <c r="C94" s="38">
        <f>okt!K80</f>
        <v>0</v>
      </c>
    </row>
    <row r="95" spans="1:3" ht="20.25" x14ac:dyDescent="0.55000000000000004">
      <c r="A95" s="36">
        <f>RANK(C95,$B$4:$C$102,0)</f>
        <v>78</v>
      </c>
      <c r="B95" s="74" t="s">
        <v>58</v>
      </c>
      <c r="C95" s="38">
        <f>okt!K81</f>
        <v>0</v>
      </c>
    </row>
    <row r="96" spans="1:3" ht="20.25" x14ac:dyDescent="0.55000000000000004">
      <c r="A96" s="36">
        <f>RANK(C96,$B$4:$C$102,0)</f>
        <v>78</v>
      </c>
      <c r="B96" s="74" t="s">
        <v>62</v>
      </c>
      <c r="C96" s="38">
        <f>okt!K89</f>
        <v>0</v>
      </c>
    </row>
    <row r="97" spans="1:3" ht="20.25" x14ac:dyDescent="0.55000000000000004">
      <c r="A97" s="36">
        <f>RANK(C97,$B$4:$C$102,0)</f>
        <v>78</v>
      </c>
      <c r="B97" s="74" t="s">
        <v>97</v>
      </c>
      <c r="C97" s="38">
        <f>okt!K91</f>
        <v>0</v>
      </c>
    </row>
    <row r="98" spans="1:3" ht="20.25" x14ac:dyDescent="0.55000000000000004">
      <c r="A98" s="36">
        <f>RANK(C98,$B$4:$C$102,0)</f>
        <v>78</v>
      </c>
      <c r="B98" s="74" t="s">
        <v>98</v>
      </c>
      <c r="C98" s="38">
        <f>okt!K92</f>
        <v>0</v>
      </c>
    </row>
    <row r="99" spans="1:3" ht="20.25" x14ac:dyDescent="0.55000000000000004">
      <c r="A99" s="36">
        <f>RANK(C99,$B$4:$C$102,0)</f>
        <v>78</v>
      </c>
      <c r="B99" s="74" t="s">
        <v>74</v>
      </c>
      <c r="C99" s="38">
        <f>okt!K94</f>
        <v>0</v>
      </c>
    </row>
    <row r="100" spans="1:3" ht="20.25" x14ac:dyDescent="0.55000000000000004">
      <c r="A100" s="36">
        <f>RANK(C100,$B$4:$C$102,0)</f>
        <v>78</v>
      </c>
      <c r="B100" s="74" t="s">
        <v>111</v>
      </c>
      <c r="C100" s="38">
        <f>okt!K95</f>
        <v>0</v>
      </c>
    </row>
    <row r="101" spans="1:3" ht="20.65" thickBot="1" x14ac:dyDescent="0.6">
      <c r="A101" s="36">
        <f>RANK(C101,$B$4:$C$102,0)</f>
        <v>78</v>
      </c>
      <c r="B101" s="75" t="s">
        <v>99</v>
      </c>
      <c r="C101" s="38">
        <f>okt!K96</f>
        <v>0</v>
      </c>
    </row>
    <row r="102" spans="1:3" ht="20.65" thickBot="1" x14ac:dyDescent="0.6">
      <c r="A102" s="36">
        <f>RANK(C102,$B$4:$C$102,0)</f>
        <v>78</v>
      </c>
      <c r="B102" s="75" t="s">
        <v>21</v>
      </c>
      <c r="C102" s="38">
        <f>okt!K102</f>
        <v>0</v>
      </c>
    </row>
  </sheetData>
  <sortState ref="A4:C102">
    <sortCondition ref="A4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03"/>
  <sheetViews>
    <sheetView zoomScale="130" zoomScaleNormal="130" workbookViewId="0">
      <pane ySplit="3" topLeftCell="A4" activePane="bottomLeft" state="frozen"/>
      <selection pane="bottomLeft"/>
    </sheetView>
  </sheetViews>
  <sheetFormatPr defaultRowHeight="12.75" x14ac:dyDescent="0.35"/>
  <cols>
    <col min="1" max="1" width="18.19921875" customWidth="1"/>
    <col min="2" max="5" width="4" customWidth="1"/>
    <col min="6" max="9" width="5.59765625" customWidth="1"/>
  </cols>
  <sheetData>
    <row r="1" spans="1:9" ht="27.75" customHeight="1" thickBot="1" x14ac:dyDescent="0.5">
      <c r="A1" s="24" t="s">
        <v>136</v>
      </c>
      <c r="I1" s="25" t="s">
        <v>27</v>
      </c>
    </row>
    <row r="2" spans="1:9" s="1" customFormat="1" ht="48.75" customHeight="1" x14ac:dyDescent="0.35">
      <c r="A2" s="11"/>
      <c r="B2" s="12" t="s">
        <v>0</v>
      </c>
      <c r="C2" s="12" t="s">
        <v>1</v>
      </c>
      <c r="D2" s="12" t="s">
        <v>0</v>
      </c>
      <c r="E2" s="12" t="s">
        <v>1</v>
      </c>
      <c r="F2" s="122" t="s">
        <v>115</v>
      </c>
      <c r="G2" s="124" t="s">
        <v>30</v>
      </c>
      <c r="H2" s="118" t="s">
        <v>28</v>
      </c>
      <c r="I2" s="120" t="s">
        <v>29</v>
      </c>
    </row>
    <row r="3" spans="1:9" ht="18" customHeight="1" thickBot="1" x14ac:dyDescent="0.4">
      <c r="A3" s="8"/>
      <c r="B3" s="3">
        <v>17</v>
      </c>
      <c r="C3" s="3">
        <v>18</v>
      </c>
      <c r="D3" s="3">
        <v>24</v>
      </c>
      <c r="E3" s="3">
        <v>25</v>
      </c>
      <c r="F3" s="123"/>
      <c r="G3" s="125"/>
      <c r="H3" s="119"/>
      <c r="I3" s="121"/>
    </row>
    <row r="4" spans="1:9" x14ac:dyDescent="0.35">
      <c r="A4" s="9" t="s">
        <v>84</v>
      </c>
      <c r="B4" s="41"/>
      <c r="C4" s="41">
        <v>63</v>
      </c>
      <c r="D4" s="41">
        <v>79</v>
      </c>
      <c r="E4" s="42"/>
      <c r="F4" s="43">
        <f>COUNT(B4:E4)</f>
        <v>2</v>
      </c>
      <c r="G4" s="44">
        <f>SUM(F4)</f>
        <v>2</v>
      </c>
      <c r="H4" s="45">
        <f t="shared" ref="H4:H34" si="0">SUM(B4:E4)</f>
        <v>142</v>
      </c>
      <c r="I4" s="46">
        <f>SUM(H4)</f>
        <v>142</v>
      </c>
    </row>
    <row r="5" spans="1:9" x14ac:dyDescent="0.35">
      <c r="A5" s="9" t="s">
        <v>2</v>
      </c>
      <c r="B5" s="41"/>
      <c r="C5" s="41"/>
      <c r="D5" s="41"/>
      <c r="E5" s="42"/>
      <c r="F5" s="43">
        <f t="shared" ref="F5:F66" si="1">COUNT(B5:E5)</f>
        <v>0</v>
      </c>
      <c r="G5" s="44">
        <f t="shared" ref="G5:G56" si="2">SUM(F5)</f>
        <v>0</v>
      </c>
      <c r="H5" s="45">
        <f t="shared" si="0"/>
        <v>0</v>
      </c>
      <c r="I5" s="46">
        <f t="shared" ref="I5:I56" si="3">SUM(H5)</f>
        <v>0</v>
      </c>
    </row>
    <row r="6" spans="1:9" x14ac:dyDescent="0.35">
      <c r="A6" s="9" t="s">
        <v>22</v>
      </c>
      <c r="B6" s="41"/>
      <c r="C6" s="41"/>
      <c r="D6" s="41"/>
      <c r="E6" s="42"/>
      <c r="F6" s="43">
        <f t="shared" si="1"/>
        <v>0</v>
      </c>
      <c r="G6" s="44">
        <f t="shared" si="2"/>
        <v>0</v>
      </c>
      <c r="H6" s="45">
        <f t="shared" si="0"/>
        <v>0</v>
      </c>
      <c r="I6" s="46">
        <f t="shared" si="3"/>
        <v>0</v>
      </c>
    </row>
    <row r="7" spans="1:9" x14ac:dyDescent="0.35">
      <c r="A7" s="9" t="s">
        <v>63</v>
      </c>
      <c r="B7" s="41"/>
      <c r="C7" s="41"/>
      <c r="D7" s="41">
        <v>79</v>
      </c>
      <c r="E7" s="42">
        <v>62</v>
      </c>
      <c r="F7" s="43">
        <f t="shared" si="1"/>
        <v>2</v>
      </c>
      <c r="G7" s="44">
        <f t="shared" si="2"/>
        <v>2</v>
      </c>
      <c r="H7" s="45">
        <f t="shared" si="0"/>
        <v>141</v>
      </c>
      <c r="I7" s="46">
        <f t="shared" si="3"/>
        <v>141</v>
      </c>
    </row>
    <row r="8" spans="1:9" x14ac:dyDescent="0.35">
      <c r="A8" s="9" t="s">
        <v>56</v>
      </c>
      <c r="B8" s="41"/>
      <c r="C8" s="41"/>
      <c r="D8" s="41"/>
      <c r="E8" s="42"/>
      <c r="F8" s="43">
        <f t="shared" si="1"/>
        <v>0</v>
      </c>
      <c r="G8" s="44">
        <f t="shared" si="2"/>
        <v>0</v>
      </c>
      <c r="H8" s="45">
        <f t="shared" si="0"/>
        <v>0</v>
      </c>
      <c r="I8" s="46">
        <f t="shared" si="3"/>
        <v>0</v>
      </c>
    </row>
    <row r="9" spans="1:9" x14ac:dyDescent="0.35">
      <c r="A9" s="9" t="s">
        <v>60</v>
      </c>
      <c r="B9" s="41">
        <v>67</v>
      </c>
      <c r="C9" s="41">
        <v>58</v>
      </c>
      <c r="D9" s="41"/>
      <c r="E9" s="42"/>
      <c r="F9" s="43">
        <f t="shared" si="1"/>
        <v>2</v>
      </c>
      <c r="G9" s="44">
        <f t="shared" si="2"/>
        <v>2</v>
      </c>
      <c r="H9" s="45">
        <f t="shared" si="0"/>
        <v>125</v>
      </c>
      <c r="I9" s="46">
        <f t="shared" si="3"/>
        <v>125</v>
      </c>
    </row>
    <row r="10" spans="1:9" x14ac:dyDescent="0.35">
      <c r="A10" s="9" t="s">
        <v>3</v>
      </c>
      <c r="B10" s="41"/>
      <c r="C10" s="41"/>
      <c r="D10" s="41"/>
      <c r="E10" s="42"/>
      <c r="F10" s="43">
        <f t="shared" si="1"/>
        <v>0</v>
      </c>
      <c r="G10" s="44">
        <f t="shared" si="2"/>
        <v>0</v>
      </c>
      <c r="H10" s="45">
        <f t="shared" si="0"/>
        <v>0</v>
      </c>
      <c r="I10" s="46">
        <f t="shared" si="3"/>
        <v>0</v>
      </c>
    </row>
    <row r="11" spans="1:9" x14ac:dyDescent="0.35">
      <c r="A11" s="9" t="s">
        <v>59</v>
      </c>
      <c r="B11" s="41"/>
      <c r="C11" s="41">
        <v>63</v>
      </c>
      <c r="D11" s="41"/>
      <c r="E11" s="42">
        <v>62</v>
      </c>
      <c r="F11" s="43">
        <f t="shared" si="1"/>
        <v>2</v>
      </c>
      <c r="G11" s="44">
        <f t="shared" si="2"/>
        <v>2</v>
      </c>
      <c r="H11" s="45">
        <f t="shared" si="0"/>
        <v>125</v>
      </c>
      <c r="I11" s="46">
        <f t="shared" si="3"/>
        <v>125</v>
      </c>
    </row>
    <row r="12" spans="1:9" x14ac:dyDescent="0.35">
      <c r="A12" s="9" t="s">
        <v>44</v>
      </c>
      <c r="B12" s="41">
        <v>67</v>
      </c>
      <c r="C12" s="41"/>
      <c r="D12" s="41"/>
      <c r="E12" s="42"/>
      <c r="F12" s="43">
        <f t="shared" si="1"/>
        <v>1</v>
      </c>
      <c r="G12" s="44">
        <f t="shared" si="2"/>
        <v>1</v>
      </c>
      <c r="H12" s="45">
        <f t="shared" si="0"/>
        <v>67</v>
      </c>
      <c r="I12" s="46">
        <f t="shared" si="3"/>
        <v>67</v>
      </c>
    </row>
    <row r="13" spans="1:9" x14ac:dyDescent="0.35">
      <c r="A13" s="9" t="s">
        <v>48</v>
      </c>
      <c r="B13" s="41"/>
      <c r="C13" s="41"/>
      <c r="D13" s="41"/>
      <c r="E13" s="42"/>
      <c r="F13" s="43">
        <f t="shared" si="1"/>
        <v>0</v>
      </c>
      <c r="G13" s="44">
        <f t="shared" si="2"/>
        <v>0</v>
      </c>
      <c r="H13" s="45">
        <f t="shared" si="0"/>
        <v>0</v>
      </c>
      <c r="I13" s="46">
        <f t="shared" si="3"/>
        <v>0</v>
      </c>
    </row>
    <row r="14" spans="1:9" x14ac:dyDescent="0.35">
      <c r="A14" s="9" t="s">
        <v>45</v>
      </c>
      <c r="B14" s="41"/>
      <c r="C14" s="41"/>
      <c r="D14" s="41"/>
      <c r="E14" s="42"/>
      <c r="F14" s="43">
        <f t="shared" si="1"/>
        <v>0</v>
      </c>
      <c r="G14" s="44">
        <f t="shared" si="2"/>
        <v>0</v>
      </c>
      <c r="H14" s="45">
        <f t="shared" si="0"/>
        <v>0</v>
      </c>
      <c r="I14" s="46">
        <f t="shared" si="3"/>
        <v>0</v>
      </c>
    </row>
    <row r="15" spans="1:9" x14ac:dyDescent="0.35">
      <c r="A15" s="9" t="s">
        <v>52</v>
      </c>
      <c r="B15" s="41"/>
      <c r="C15" s="41"/>
      <c r="D15" s="41"/>
      <c r="E15" s="42"/>
      <c r="F15" s="43">
        <f t="shared" si="1"/>
        <v>0</v>
      </c>
      <c r="G15" s="44">
        <f t="shared" si="2"/>
        <v>0</v>
      </c>
      <c r="H15" s="45">
        <f t="shared" si="0"/>
        <v>0</v>
      </c>
      <c r="I15" s="46">
        <f t="shared" si="3"/>
        <v>0</v>
      </c>
    </row>
    <row r="16" spans="1:9" x14ac:dyDescent="0.35">
      <c r="A16" s="9" t="s">
        <v>110</v>
      </c>
      <c r="B16" s="41">
        <v>67</v>
      </c>
      <c r="C16" s="41"/>
      <c r="D16" s="41"/>
      <c r="E16" s="42"/>
      <c r="F16" s="43">
        <f t="shared" si="1"/>
        <v>1</v>
      </c>
      <c r="G16" s="44">
        <f t="shared" ref="G16:G17" si="4">SUM(F16)</f>
        <v>1</v>
      </c>
      <c r="H16" s="45">
        <f t="shared" si="0"/>
        <v>67</v>
      </c>
      <c r="I16" s="46">
        <f t="shared" ref="I16:I17" si="5">SUM(H16)</f>
        <v>67</v>
      </c>
    </row>
    <row r="17" spans="1:9" x14ac:dyDescent="0.35">
      <c r="A17" s="9" t="s">
        <v>66</v>
      </c>
      <c r="B17" s="41"/>
      <c r="C17" s="41"/>
      <c r="D17" s="41"/>
      <c r="E17" s="42"/>
      <c r="F17" s="43">
        <f t="shared" si="1"/>
        <v>0</v>
      </c>
      <c r="G17" s="44">
        <f t="shared" si="4"/>
        <v>0</v>
      </c>
      <c r="H17" s="45">
        <f t="shared" si="0"/>
        <v>0</v>
      </c>
      <c r="I17" s="46">
        <f t="shared" si="5"/>
        <v>0</v>
      </c>
    </row>
    <row r="18" spans="1:9" x14ac:dyDescent="0.35">
      <c r="A18" s="9" t="s">
        <v>95</v>
      </c>
      <c r="B18" s="41"/>
      <c r="C18" s="41"/>
      <c r="D18" s="41"/>
      <c r="E18" s="42"/>
      <c r="F18" s="43">
        <f t="shared" si="1"/>
        <v>0</v>
      </c>
      <c r="G18" s="44">
        <f t="shared" si="2"/>
        <v>0</v>
      </c>
      <c r="H18" s="45">
        <f t="shared" si="0"/>
        <v>0</v>
      </c>
      <c r="I18" s="46">
        <f t="shared" si="3"/>
        <v>0</v>
      </c>
    </row>
    <row r="19" spans="1:9" x14ac:dyDescent="0.35">
      <c r="A19" s="9" t="s">
        <v>71</v>
      </c>
      <c r="B19" s="41"/>
      <c r="C19" s="41"/>
      <c r="D19" s="41"/>
      <c r="E19" s="42"/>
      <c r="F19" s="43">
        <f t="shared" si="1"/>
        <v>0</v>
      </c>
      <c r="G19" s="44">
        <f t="shared" si="2"/>
        <v>0</v>
      </c>
      <c r="H19" s="45">
        <f t="shared" si="0"/>
        <v>0</v>
      </c>
      <c r="I19" s="46">
        <f t="shared" si="3"/>
        <v>0</v>
      </c>
    </row>
    <row r="20" spans="1:9" x14ac:dyDescent="0.35">
      <c r="A20" s="9" t="s">
        <v>82</v>
      </c>
      <c r="B20" s="41"/>
      <c r="C20" s="41"/>
      <c r="D20" s="41"/>
      <c r="E20" s="42"/>
      <c r="F20" s="43">
        <f t="shared" si="1"/>
        <v>0</v>
      </c>
      <c r="G20" s="44">
        <f t="shared" si="2"/>
        <v>0</v>
      </c>
      <c r="H20" s="45">
        <f t="shared" si="0"/>
        <v>0</v>
      </c>
      <c r="I20" s="46">
        <f t="shared" si="3"/>
        <v>0</v>
      </c>
    </row>
    <row r="21" spans="1:9" x14ac:dyDescent="0.35">
      <c r="A21" s="9" t="s">
        <v>4</v>
      </c>
      <c r="B21" s="41"/>
      <c r="C21" s="41">
        <v>63</v>
      </c>
      <c r="D21" s="41"/>
      <c r="E21" s="42"/>
      <c r="F21" s="43">
        <f t="shared" si="1"/>
        <v>1</v>
      </c>
      <c r="G21" s="44">
        <f t="shared" si="2"/>
        <v>1</v>
      </c>
      <c r="H21" s="45">
        <f t="shared" si="0"/>
        <v>63</v>
      </c>
      <c r="I21" s="46">
        <f t="shared" si="3"/>
        <v>63</v>
      </c>
    </row>
    <row r="22" spans="1:9" x14ac:dyDescent="0.35">
      <c r="A22" s="9" t="s">
        <v>25</v>
      </c>
      <c r="B22" s="41"/>
      <c r="C22" s="41"/>
      <c r="D22" s="41"/>
      <c r="E22" s="42"/>
      <c r="F22" s="43">
        <f t="shared" si="1"/>
        <v>0</v>
      </c>
      <c r="G22" s="44">
        <f t="shared" si="2"/>
        <v>0</v>
      </c>
      <c r="H22" s="45">
        <f t="shared" si="0"/>
        <v>0</v>
      </c>
      <c r="I22" s="46">
        <f t="shared" si="3"/>
        <v>0</v>
      </c>
    </row>
    <row r="23" spans="1:9" x14ac:dyDescent="0.35">
      <c r="A23" s="9" t="s">
        <v>101</v>
      </c>
      <c r="B23" s="41">
        <v>67</v>
      </c>
      <c r="C23" s="41">
        <v>58</v>
      </c>
      <c r="D23" s="41">
        <v>62</v>
      </c>
      <c r="E23" s="42"/>
      <c r="F23" s="43">
        <f t="shared" si="1"/>
        <v>3</v>
      </c>
      <c r="G23" s="44">
        <f t="shared" si="2"/>
        <v>3</v>
      </c>
      <c r="H23" s="45">
        <f t="shared" si="0"/>
        <v>187</v>
      </c>
      <c r="I23" s="46">
        <f t="shared" si="3"/>
        <v>187</v>
      </c>
    </row>
    <row r="24" spans="1:9" x14ac:dyDescent="0.35">
      <c r="A24" s="9" t="s">
        <v>67</v>
      </c>
      <c r="B24" s="41"/>
      <c r="C24" s="41"/>
      <c r="D24" s="41"/>
      <c r="E24" s="42"/>
      <c r="F24" s="43">
        <f t="shared" si="1"/>
        <v>0</v>
      </c>
      <c r="G24" s="44">
        <f t="shared" si="2"/>
        <v>0</v>
      </c>
      <c r="H24" s="45">
        <f t="shared" si="0"/>
        <v>0</v>
      </c>
      <c r="I24" s="46">
        <f t="shared" si="3"/>
        <v>0</v>
      </c>
    </row>
    <row r="25" spans="1:9" x14ac:dyDescent="0.35">
      <c r="A25" s="9" t="s">
        <v>68</v>
      </c>
      <c r="B25" s="41">
        <v>67</v>
      </c>
      <c r="C25" s="41">
        <v>58</v>
      </c>
      <c r="D25" s="41">
        <v>62</v>
      </c>
      <c r="E25" s="42"/>
      <c r="F25" s="43">
        <f t="shared" si="1"/>
        <v>3</v>
      </c>
      <c r="G25" s="44">
        <f t="shared" si="2"/>
        <v>3</v>
      </c>
      <c r="H25" s="45">
        <f t="shared" si="0"/>
        <v>187</v>
      </c>
      <c r="I25" s="46">
        <f t="shared" si="3"/>
        <v>187</v>
      </c>
    </row>
    <row r="26" spans="1:9" x14ac:dyDescent="0.35">
      <c r="A26" s="9" t="s">
        <v>5</v>
      </c>
      <c r="B26" s="41">
        <v>67</v>
      </c>
      <c r="C26" s="41">
        <v>58</v>
      </c>
      <c r="D26" s="41">
        <v>62</v>
      </c>
      <c r="E26" s="42"/>
      <c r="F26" s="43">
        <f t="shared" si="1"/>
        <v>3</v>
      </c>
      <c r="G26" s="44">
        <f t="shared" si="2"/>
        <v>3</v>
      </c>
      <c r="H26" s="45">
        <f t="shared" si="0"/>
        <v>187</v>
      </c>
      <c r="I26" s="46">
        <f t="shared" si="3"/>
        <v>187</v>
      </c>
    </row>
    <row r="27" spans="1:9" x14ac:dyDescent="0.35">
      <c r="A27" s="9" t="s">
        <v>6</v>
      </c>
      <c r="B27" s="41">
        <v>48</v>
      </c>
      <c r="C27" s="41"/>
      <c r="D27" s="41"/>
      <c r="E27" s="42"/>
      <c r="F27" s="43">
        <f t="shared" si="1"/>
        <v>1</v>
      </c>
      <c r="G27" s="44">
        <f t="shared" ref="G27:G34" si="6">SUM(F27)</f>
        <v>1</v>
      </c>
      <c r="H27" s="45">
        <f t="shared" si="0"/>
        <v>48</v>
      </c>
      <c r="I27" s="46">
        <f t="shared" ref="I27:I34" si="7">SUM(H27)</f>
        <v>48</v>
      </c>
    </row>
    <row r="28" spans="1:9" x14ac:dyDescent="0.35">
      <c r="A28" s="9" t="s">
        <v>116</v>
      </c>
      <c r="B28" s="41"/>
      <c r="C28" s="41"/>
      <c r="D28" s="41"/>
      <c r="E28" s="42"/>
      <c r="F28" s="43">
        <f t="shared" si="1"/>
        <v>0</v>
      </c>
      <c r="G28" s="44">
        <f t="shared" ref="G28" si="8">SUM(F28)</f>
        <v>0</v>
      </c>
      <c r="H28" s="45">
        <f t="shared" si="0"/>
        <v>0</v>
      </c>
      <c r="I28" s="46">
        <f t="shared" ref="I28" si="9">SUM(H28)</f>
        <v>0</v>
      </c>
    </row>
    <row r="29" spans="1:9" x14ac:dyDescent="0.35">
      <c r="A29" s="9" t="s">
        <v>149</v>
      </c>
      <c r="B29" s="41"/>
      <c r="C29" s="41"/>
      <c r="D29" s="41"/>
      <c r="E29" s="42"/>
      <c r="F29" s="43">
        <f t="shared" ref="F29:F31" si="10">COUNT(B29:E29)</f>
        <v>0</v>
      </c>
      <c r="G29" s="44">
        <f t="shared" ref="G29:G31" si="11">SUM(F29)</f>
        <v>0</v>
      </c>
      <c r="H29" s="45">
        <f t="shared" ref="H29:H31" si="12">SUM(B29:E29)</f>
        <v>0</v>
      </c>
      <c r="I29" s="46">
        <f t="shared" ref="I29:I31" si="13">SUM(H29)</f>
        <v>0</v>
      </c>
    </row>
    <row r="30" spans="1:9" x14ac:dyDescent="0.35">
      <c r="A30" s="9" t="s">
        <v>150</v>
      </c>
      <c r="B30" s="41"/>
      <c r="C30" s="41">
        <v>63</v>
      </c>
      <c r="D30" s="41"/>
      <c r="E30" s="42"/>
      <c r="F30" s="43">
        <f t="shared" si="10"/>
        <v>1</v>
      </c>
      <c r="G30" s="44">
        <f t="shared" si="11"/>
        <v>1</v>
      </c>
      <c r="H30" s="45">
        <f t="shared" si="12"/>
        <v>63</v>
      </c>
      <c r="I30" s="46">
        <f t="shared" si="13"/>
        <v>63</v>
      </c>
    </row>
    <row r="31" spans="1:9" x14ac:dyDescent="0.35">
      <c r="A31" s="9" t="s">
        <v>151</v>
      </c>
      <c r="B31" s="41"/>
      <c r="C31" s="41"/>
      <c r="D31" s="41"/>
      <c r="E31" s="42"/>
      <c r="F31" s="43">
        <f t="shared" si="10"/>
        <v>0</v>
      </c>
      <c r="G31" s="44">
        <f t="shared" si="11"/>
        <v>0</v>
      </c>
      <c r="H31" s="45">
        <f t="shared" si="12"/>
        <v>0</v>
      </c>
      <c r="I31" s="46">
        <f t="shared" si="13"/>
        <v>0</v>
      </c>
    </row>
    <row r="32" spans="1:9" x14ac:dyDescent="0.35">
      <c r="A32" s="9" t="s">
        <v>7</v>
      </c>
      <c r="B32" s="41">
        <v>77</v>
      </c>
      <c r="C32" s="41">
        <v>63</v>
      </c>
      <c r="D32" s="41">
        <v>79</v>
      </c>
      <c r="E32" s="42">
        <v>62</v>
      </c>
      <c r="F32" s="43">
        <f t="shared" si="1"/>
        <v>4</v>
      </c>
      <c r="G32" s="44">
        <f>SUM(F32)</f>
        <v>4</v>
      </c>
      <c r="H32" s="45">
        <f t="shared" si="0"/>
        <v>281</v>
      </c>
      <c r="I32" s="46">
        <f>SUM(H32)</f>
        <v>281</v>
      </c>
    </row>
    <row r="33" spans="1:9" x14ac:dyDescent="0.35">
      <c r="A33" s="20" t="s">
        <v>79</v>
      </c>
      <c r="B33" s="41"/>
      <c r="C33" s="41"/>
      <c r="D33" s="41"/>
      <c r="E33" s="42"/>
      <c r="F33" s="43">
        <f t="shared" si="1"/>
        <v>0</v>
      </c>
      <c r="G33" s="44">
        <f>SUM(F33)</f>
        <v>0</v>
      </c>
      <c r="H33" s="45">
        <f t="shared" si="0"/>
        <v>0</v>
      </c>
      <c r="I33" s="46">
        <f>SUM(H33)</f>
        <v>0</v>
      </c>
    </row>
    <row r="34" spans="1:9" x14ac:dyDescent="0.35">
      <c r="A34" s="20" t="s">
        <v>94</v>
      </c>
      <c r="B34" s="41"/>
      <c r="C34" s="41"/>
      <c r="D34" s="41"/>
      <c r="E34" s="42"/>
      <c r="F34" s="43">
        <f t="shared" si="1"/>
        <v>0</v>
      </c>
      <c r="G34" s="44">
        <f t="shared" si="6"/>
        <v>0</v>
      </c>
      <c r="H34" s="45">
        <f t="shared" si="0"/>
        <v>0</v>
      </c>
      <c r="I34" s="46">
        <f t="shared" si="7"/>
        <v>0</v>
      </c>
    </row>
    <row r="35" spans="1:9" x14ac:dyDescent="0.35">
      <c r="A35" s="20" t="s">
        <v>96</v>
      </c>
      <c r="B35" s="41"/>
      <c r="C35" s="41">
        <v>63</v>
      </c>
      <c r="D35" s="41"/>
      <c r="E35" s="42"/>
      <c r="F35" s="43">
        <f t="shared" si="1"/>
        <v>1</v>
      </c>
      <c r="G35" s="44">
        <f>SUM(F35)</f>
        <v>1</v>
      </c>
      <c r="H35" s="45">
        <f t="shared" ref="H35:H67" si="14">SUM(B35:E35)</f>
        <v>63</v>
      </c>
      <c r="I35" s="46">
        <f>SUM(H35)</f>
        <v>63</v>
      </c>
    </row>
    <row r="36" spans="1:9" x14ac:dyDescent="0.35">
      <c r="A36" s="20" t="s">
        <v>104</v>
      </c>
      <c r="B36" s="41">
        <v>77</v>
      </c>
      <c r="C36" s="41">
        <v>63</v>
      </c>
      <c r="D36" s="41">
        <v>79</v>
      </c>
      <c r="E36" s="42">
        <v>62</v>
      </c>
      <c r="F36" s="43">
        <f t="shared" si="1"/>
        <v>4</v>
      </c>
      <c r="G36" s="44">
        <f t="shared" ref="G36:G38" si="15">SUM(F36)</f>
        <v>4</v>
      </c>
      <c r="H36" s="45">
        <f t="shared" si="14"/>
        <v>281</v>
      </c>
      <c r="I36" s="46">
        <f t="shared" ref="I36:I39" si="16">SUM(H36)</f>
        <v>281</v>
      </c>
    </row>
    <row r="37" spans="1:9" x14ac:dyDescent="0.35">
      <c r="A37" s="20" t="s">
        <v>109</v>
      </c>
      <c r="B37" s="41">
        <v>77</v>
      </c>
      <c r="C37" s="41"/>
      <c r="D37" s="41"/>
      <c r="E37" s="42">
        <v>62</v>
      </c>
      <c r="F37" s="43">
        <f t="shared" si="1"/>
        <v>2</v>
      </c>
      <c r="G37" s="44">
        <f t="shared" si="15"/>
        <v>2</v>
      </c>
      <c r="H37" s="45">
        <f t="shared" si="14"/>
        <v>139</v>
      </c>
      <c r="I37" s="46">
        <f t="shared" si="16"/>
        <v>139</v>
      </c>
    </row>
    <row r="38" spans="1:9" x14ac:dyDescent="0.35">
      <c r="A38" s="20" t="s">
        <v>72</v>
      </c>
      <c r="B38" s="41"/>
      <c r="C38" s="41"/>
      <c r="D38" s="41"/>
      <c r="E38" s="42"/>
      <c r="F38" s="43">
        <f t="shared" si="1"/>
        <v>0</v>
      </c>
      <c r="G38" s="44">
        <f t="shared" si="15"/>
        <v>0</v>
      </c>
      <c r="H38" s="45">
        <f t="shared" si="14"/>
        <v>0</v>
      </c>
      <c r="I38" s="46">
        <f t="shared" si="16"/>
        <v>0</v>
      </c>
    </row>
    <row r="39" spans="1:9" x14ac:dyDescent="0.35">
      <c r="A39" s="20" t="s">
        <v>90</v>
      </c>
      <c r="B39" s="41"/>
      <c r="C39" s="41"/>
      <c r="D39" s="41"/>
      <c r="E39" s="42"/>
      <c r="F39" s="43">
        <f t="shared" si="1"/>
        <v>0</v>
      </c>
      <c r="G39" s="44">
        <f t="shared" si="2"/>
        <v>0</v>
      </c>
      <c r="H39" s="45">
        <f t="shared" si="14"/>
        <v>0</v>
      </c>
      <c r="I39" s="46">
        <f t="shared" si="16"/>
        <v>0</v>
      </c>
    </row>
    <row r="40" spans="1:9" x14ac:dyDescent="0.35">
      <c r="A40" s="9" t="s">
        <v>77</v>
      </c>
      <c r="B40" s="41"/>
      <c r="C40" s="41"/>
      <c r="D40" s="41"/>
      <c r="E40" s="42"/>
      <c r="F40" s="43">
        <f t="shared" si="1"/>
        <v>0</v>
      </c>
      <c r="G40" s="44">
        <f t="shared" si="2"/>
        <v>0</v>
      </c>
      <c r="H40" s="45">
        <f t="shared" si="14"/>
        <v>0</v>
      </c>
      <c r="I40" s="46">
        <f t="shared" si="3"/>
        <v>0</v>
      </c>
    </row>
    <row r="41" spans="1:9" x14ac:dyDescent="0.35">
      <c r="A41" s="9" t="s">
        <v>8</v>
      </c>
      <c r="B41" s="41">
        <v>48</v>
      </c>
      <c r="C41" s="41"/>
      <c r="D41" s="41"/>
      <c r="E41" s="42"/>
      <c r="F41" s="43">
        <f t="shared" si="1"/>
        <v>1</v>
      </c>
      <c r="G41" s="44">
        <f t="shared" si="2"/>
        <v>1</v>
      </c>
      <c r="H41" s="45">
        <f t="shared" si="14"/>
        <v>48</v>
      </c>
      <c r="I41" s="46">
        <f t="shared" si="3"/>
        <v>48</v>
      </c>
    </row>
    <row r="42" spans="1:9" x14ac:dyDescent="0.35">
      <c r="A42" s="9" t="s">
        <v>50</v>
      </c>
      <c r="B42" s="41">
        <v>67</v>
      </c>
      <c r="C42" s="41">
        <v>52</v>
      </c>
      <c r="D42" s="41">
        <v>62</v>
      </c>
      <c r="E42" s="42"/>
      <c r="F42" s="43">
        <f t="shared" si="1"/>
        <v>3</v>
      </c>
      <c r="G42" s="44">
        <f t="shared" ref="G42:G44" si="17">SUM(F42)</f>
        <v>3</v>
      </c>
      <c r="H42" s="45">
        <f t="shared" si="14"/>
        <v>181</v>
      </c>
      <c r="I42" s="46">
        <f t="shared" ref="I42:I44" si="18">SUM(H42)</f>
        <v>181</v>
      </c>
    </row>
    <row r="43" spans="1:9" x14ac:dyDescent="0.35">
      <c r="A43" s="9" t="s">
        <v>108</v>
      </c>
      <c r="B43" s="41"/>
      <c r="C43" s="41"/>
      <c r="D43" s="41">
        <v>62</v>
      </c>
      <c r="E43" s="42"/>
      <c r="F43" s="43">
        <f t="shared" si="1"/>
        <v>1</v>
      </c>
      <c r="G43" s="44">
        <f t="shared" si="17"/>
        <v>1</v>
      </c>
      <c r="H43" s="45">
        <f t="shared" si="14"/>
        <v>62</v>
      </c>
      <c r="I43" s="46">
        <f t="shared" si="18"/>
        <v>62</v>
      </c>
    </row>
    <row r="44" spans="1:9" x14ac:dyDescent="0.35">
      <c r="A44" s="9" t="s">
        <v>80</v>
      </c>
      <c r="B44" s="41">
        <v>77</v>
      </c>
      <c r="C44" s="41">
        <v>63</v>
      </c>
      <c r="D44" s="41">
        <v>79</v>
      </c>
      <c r="E44" s="42"/>
      <c r="F44" s="43">
        <f t="shared" si="1"/>
        <v>3</v>
      </c>
      <c r="G44" s="44">
        <f t="shared" si="17"/>
        <v>3</v>
      </c>
      <c r="H44" s="45">
        <f t="shared" si="14"/>
        <v>219</v>
      </c>
      <c r="I44" s="46">
        <f t="shared" si="18"/>
        <v>219</v>
      </c>
    </row>
    <row r="45" spans="1:9" x14ac:dyDescent="0.35">
      <c r="A45" s="9" t="s">
        <v>24</v>
      </c>
      <c r="B45" s="41"/>
      <c r="C45" s="41"/>
      <c r="D45" s="41"/>
      <c r="E45" s="42"/>
      <c r="F45" s="43">
        <f t="shared" si="1"/>
        <v>0</v>
      </c>
      <c r="G45" s="44">
        <f t="shared" si="2"/>
        <v>0</v>
      </c>
      <c r="H45" s="45">
        <f t="shared" si="14"/>
        <v>0</v>
      </c>
      <c r="I45" s="46">
        <f t="shared" si="3"/>
        <v>0</v>
      </c>
    </row>
    <row r="46" spans="1:9" x14ac:dyDescent="0.35">
      <c r="A46" s="9" t="s">
        <v>64</v>
      </c>
      <c r="B46" s="41"/>
      <c r="C46" s="41"/>
      <c r="D46" s="41"/>
      <c r="E46" s="42"/>
      <c r="F46" s="43">
        <f t="shared" si="1"/>
        <v>0</v>
      </c>
      <c r="G46" s="44">
        <f t="shared" si="2"/>
        <v>0</v>
      </c>
      <c r="H46" s="45">
        <f t="shared" si="14"/>
        <v>0</v>
      </c>
      <c r="I46" s="46">
        <f t="shared" si="3"/>
        <v>0</v>
      </c>
    </row>
    <row r="47" spans="1:9" x14ac:dyDescent="0.35">
      <c r="A47" s="9" t="s">
        <v>9</v>
      </c>
      <c r="B47" s="41"/>
      <c r="C47" s="41"/>
      <c r="D47" s="41"/>
      <c r="E47" s="42"/>
      <c r="F47" s="43">
        <f t="shared" si="1"/>
        <v>0</v>
      </c>
      <c r="G47" s="44">
        <f t="shared" si="2"/>
        <v>0</v>
      </c>
      <c r="H47" s="45">
        <f t="shared" si="14"/>
        <v>0</v>
      </c>
      <c r="I47" s="46">
        <f t="shared" si="3"/>
        <v>0</v>
      </c>
    </row>
    <row r="48" spans="1:9" x14ac:dyDescent="0.35">
      <c r="A48" s="9" t="s">
        <v>78</v>
      </c>
      <c r="B48" s="41">
        <v>67</v>
      </c>
      <c r="C48" s="41"/>
      <c r="D48" s="41"/>
      <c r="E48" s="42"/>
      <c r="F48" s="43">
        <f t="shared" si="1"/>
        <v>1</v>
      </c>
      <c r="G48" s="44">
        <f t="shared" si="2"/>
        <v>1</v>
      </c>
      <c r="H48" s="45">
        <f t="shared" si="14"/>
        <v>67</v>
      </c>
      <c r="I48" s="46">
        <f t="shared" si="3"/>
        <v>67</v>
      </c>
    </row>
    <row r="49" spans="1:9" x14ac:dyDescent="0.35">
      <c r="A49" s="9" t="s">
        <v>10</v>
      </c>
      <c r="B49" s="41">
        <v>77</v>
      </c>
      <c r="C49" s="41">
        <v>63</v>
      </c>
      <c r="D49" s="41">
        <v>79</v>
      </c>
      <c r="E49" s="42">
        <v>62</v>
      </c>
      <c r="F49" s="43">
        <f t="shared" si="1"/>
        <v>4</v>
      </c>
      <c r="G49" s="44">
        <f t="shared" si="2"/>
        <v>4</v>
      </c>
      <c r="H49" s="45">
        <f t="shared" si="14"/>
        <v>281</v>
      </c>
      <c r="I49" s="46">
        <f t="shared" si="3"/>
        <v>281</v>
      </c>
    </row>
    <row r="50" spans="1:9" x14ac:dyDescent="0.35">
      <c r="A50" s="9" t="s">
        <v>53</v>
      </c>
      <c r="B50" s="41">
        <v>48</v>
      </c>
      <c r="C50" s="41"/>
      <c r="D50" s="41"/>
      <c r="E50" s="42"/>
      <c r="F50" s="43">
        <f t="shared" si="1"/>
        <v>1</v>
      </c>
      <c r="G50" s="44">
        <f t="shared" si="2"/>
        <v>1</v>
      </c>
      <c r="H50" s="45">
        <f t="shared" si="14"/>
        <v>48</v>
      </c>
      <c r="I50" s="46">
        <f t="shared" si="3"/>
        <v>48</v>
      </c>
    </row>
    <row r="51" spans="1:9" x14ac:dyDescent="0.35">
      <c r="A51" s="9" t="s">
        <v>11</v>
      </c>
      <c r="B51" s="41"/>
      <c r="C51" s="41"/>
      <c r="D51" s="41"/>
      <c r="E51" s="42"/>
      <c r="F51" s="43">
        <f t="shared" si="1"/>
        <v>0</v>
      </c>
      <c r="G51" s="44">
        <f t="shared" si="2"/>
        <v>0</v>
      </c>
      <c r="H51" s="45">
        <f t="shared" si="14"/>
        <v>0</v>
      </c>
      <c r="I51" s="46">
        <f t="shared" si="3"/>
        <v>0</v>
      </c>
    </row>
    <row r="52" spans="1:9" x14ac:dyDescent="0.35">
      <c r="A52" s="9" t="s">
        <v>49</v>
      </c>
      <c r="B52" s="41"/>
      <c r="C52" s="41"/>
      <c r="D52" s="41"/>
      <c r="E52" s="42"/>
      <c r="F52" s="43">
        <f t="shared" si="1"/>
        <v>0</v>
      </c>
      <c r="G52" s="44">
        <f t="shared" si="2"/>
        <v>0</v>
      </c>
      <c r="H52" s="45">
        <f t="shared" si="14"/>
        <v>0</v>
      </c>
      <c r="I52" s="46">
        <f t="shared" si="3"/>
        <v>0</v>
      </c>
    </row>
    <row r="53" spans="1:9" x14ac:dyDescent="0.35">
      <c r="A53" s="9" t="s">
        <v>23</v>
      </c>
      <c r="B53" s="41">
        <v>48</v>
      </c>
      <c r="C53" s="41"/>
      <c r="D53" s="41"/>
      <c r="E53" s="42"/>
      <c r="F53" s="43">
        <f t="shared" si="1"/>
        <v>1</v>
      </c>
      <c r="G53" s="44">
        <f t="shared" si="2"/>
        <v>1</v>
      </c>
      <c r="H53" s="45">
        <f t="shared" si="14"/>
        <v>48</v>
      </c>
      <c r="I53" s="46">
        <f t="shared" si="3"/>
        <v>48</v>
      </c>
    </row>
    <row r="54" spans="1:9" x14ac:dyDescent="0.35">
      <c r="A54" s="9" t="s">
        <v>120</v>
      </c>
      <c r="B54" s="41"/>
      <c r="C54" s="41"/>
      <c r="D54" s="41"/>
      <c r="E54" s="42"/>
      <c r="F54" s="43">
        <f t="shared" si="1"/>
        <v>0</v>
      </c>
      <c r="G54" s="44">
        <f t="shared" ref="G54" si="19">SUM(F54)</f>
        <v>0</v>
      </c>
      <c r="H54" s="45">
        <f t="shared" ref="H54" si="20">SUM(B54:E54)</f>
        <v>0</v>
      </c>
      <c r="I54" s="46">
        <f t="shared" ref="I54" si="21">SUM(H54)</f>
        <v>0</v>
      </c>
    </row>
    <row r="55" spans="1:9" x14ac:dyDescent="0.35">
      <c r="A55" s="9" t="s">
        <v>85</v>
      </c>
      <c r="B55" s="41">
        <v>67</v>
      </c>
      <c r="C55" s="41">
        <v>58</v>
      </c>
      <c r="D55" s="41"/>
      <c r="E55" s="42"/>
      <c r="F55" s="43">
        <f t="shared" si="1"/>
        <v>2</v>
      </c>
      <c r="G55" s="44">
        <f t="shared" si="2"/>
        <v>2</v>
      </c>
      <c r="H55" s="45">
        <f t="shared" si="14"/>
        <v>125</v>
      </c>
      <c r="I55" s="46">
        <f t="shared" si="3"/>
        <v>125</v>
      </c>
    </row>
    <row r="56" spans="1:9" x14ac:dyDescent="0.35">
      <c r="A56" s="9" t="s">
        <v>69</v>
      </c>
      <c r="B56" s="41">
        <v>67</v>
      </c>
      <c r="C56" s="41">
        <v>58</v>
      </c>
      <c r="D56" s="41">
        <v>62</v>
      </c>
      <c r="E56" s="42"/>
      <c r="F56" s="43">
        <f t="shared" si="1"/>
        <v>3</v>
      </c>
      <c r="G56" s="44">
        <f t="shared" si="2"/>
        <v>3</v>
      </c>
      <c r="H56" s="45">
        <f t="shared" si="14"/>
        <v>187</v>
      </c>
      <c r="I56" s="46">
        <f t="shared" si="3"/>
        <v>187</v>
      </c>
    </row>
    <row r="57" spans="1:9" x14ac:dyDescent="0.35">
      <c r="A57" s="9" t="s">
        <v>105</v>
      </c>
      <c r="B57" s="41"/>
      <c r="C57" s="41"/>
      <c r="D57" s="41"/>
      <c r="E57" s="42"/>
      <c r="F57" s="43">
        <f t="shared" si="1"/>
        <v>0</v>
      </c>
      <c r="G57" s="44">
        <f>SUM(F57)</f>
        <v>0</v>
      </c>
      <c r="H57" s="45">
        <f t="shared" si="14"/>
        <v>0</v>
      </c>
      <c r="I57" s="46">
        <f>SUM(H57)</f>
        <v>0</v>
      </c>
    </row>
    <row r="58" spans="1:9" x14ac:dyDescent="0.35">
      <c r="A58" s="9" t="s">
        <v>57</v>
      </c>
      <c r="B58" s="41"/>
      <c r="C58" s="41"/>
      <c r="D58" s="41"/>
      <c r="E58" s="42"/>
      <c r="F58" s="43">
        <f t="shared" si="1"/>
        <v>0</v>
      </c>
      <c r="G58" s="44">
        <f t="shared" ref="G58:G89" si="22">SUM(F58)</f>
        <v>0</v>
      </c>
      <c r="H58" s="45">
        <f t="shared" si="14"/>
        <v>0</v>
      </c>
      <c r="I58" s="46">
        <f t="shared" ref="I58:I89" si="23">SUM(H58)</f>
        <v>0</v>
      </c>
    </row>
    <row r="59" spans="1:9" x14ac:dyDescent="0.35">
      <c r="A59" s="9" t="s">
        <v>152</v>
      </c>
      <c r="B59" s="41"/>
      <c r="C59" s="41"/>
      <c r="D59" s="41"/>
      <c r="E59" s="42"/>
      <c r="F59" s="43">
        <f t="shared" ref="F59" si="24">COUNT(B59:E59)</f>
        <v>0</v>
      </c>
      <c r="G59" s="44">
        <f t="shared" ref="G59" si="25">SUM(F59)</f>
        <v>0</v>
      </c>
      <c r="H59" s="45">
        <f t="shared" ref="H59" si="26">SUM(B59:E59)</f>
        <v>0</v>
      </c>
      <c r="I59" s="46">
        <f t="shared" ref="I59" si="27">SUM(H59)</f>
        <v>0</v>
      </c>
    </row>
    <row r="60" spans="1:9" x14ac:dyDescent="0.35">
      <c r="A60" s="9" t="s">
        <v>51</v>
      </c>
      <c r="B60" s="41">
        <v>67</v>
      </c>
      <c r="C60" s="41">
        <v>58</v>
      </c>
      <c r="D60" s="41"/>
      <c r="E60" s="42"/>
      <c r="F60" s="43">
        <f t="shared" si="1"/>
        <v>2</v>
      </c>
      <c r="G60" s="44">
        <f t="shared" si="22"/>
        <v>2</v>
      </c>
      <c r="H60" s="45">
        <f t="shared" si="14"/>
        <v>125</v>
      </c>
      <c r="I60" s="46">
        <f t="shared" si="23"/>
        <v>125</v>
      </c>
    </row>
    <row r="61" spans="1:9" x14ac:dyDescent="0.35">
      <c r="A61" s="9" t="s">
        <v>70</v>
      </c>
      <c r="B61" s="41"/>
      <c r="C61" s="41"/>
      <c r="D61" s="41"/>
      <c r="E61" s="42"/>
      <c r="F61" s="43">
        <f t="shared" si="1"/>
        <v>0</v>
      </c>
      <c r="G61" s="44">
        <f t="shared" si="22"/>
        <v>0</v>
      </c>
      <c r="H61" s="45">
        <f t="shared" si="14"/>
        <v>0</v>
      </c>
      <c r="I61" s="46">
        <f t="shared" si="23"/>
        <v>0</v>
      </c>
    </row>
    <row r="62" spans="1:9" x14ac:dyDescent="0.35">
      <c r="A62" s="9" t="s">
        <v>12</v>
      </c>
      <c r="B62" s="41"/>
      <c r="C62" s="41"/>
      <c r="D62" s="41"/>
      <c r="E62" s="42"/>
      <c r="F62" s="43">
        <f t="shared" si="1"/>
        <v>0</v>
      </c>
      <c r="G62" s="44">
        <f t="shared" si="22"/>
        <v>0</v>
      </c>
      <c r="H62" s="45">
        <f t="shared" si="14"/>
        <v>0</v>
      </c>
      <c r="I62" s="46">
        <f t="shared" si="23"/>
        <v>0</v>
      </c>
    </row>
    <row r="63" spans="1:9" x14ac:dyDescent="0.35">
      <c r="A63" s="9" t="s">
        <v>61</v>
      </c>
      <c r="B63" s="41"/>
      <c r="C63" s="41"/>
      <c r="D63" s="41"/>
      <c r="E63" s="42"/>
      <c r="F63" s="43">
        <f t="shared" si="1"/>
        <v>0</v>
      </c>
      <c r="G63" s="44">
        <f t="shared" si="22"/>
        <v>0</v>
      </c>
      <c r="H63" s="45">
        <f t="shared" si="14"/>
        <v>0</v>
      </c>
      <c r="I63" s="46">
        <f t="shared" si="23"/>
        <v>0</v>
      </c>
    </row>
    <row r="64" spans="1:9" x14ac:dyDescent="0.35">
      <c r="A64" s="9" t="s">
        <v>73</v>
      </c>
      <c r="B64" s="41">
        <v>77</v>
      </c>
      <c r="C64" s="41">
        <v>63</v>
      </c>
      <c r="D64" s="41"/>
      <c r="E64" s="42">
        <v>62</v>
      </c>
      <c r="F64" s="43">
        <f t="shared" si="1"/>
        <v>3</v>
      </c>
      <c r="G64" s="44">
        <f t="shared" si="22"/>
        <v>3</v>
      </c>
      <c r="H64" s="45">
        <f t="shared" si="14"/>
        <v>202</v>
      </c>
      <c r="I64" s="46">
        <f t="shared" si="23"/>
        <v>202</v>
      </c>
    </row>
    <row r="65" spans="1:9" x14ac:dyDescent="0.35">
      <c r="A65" s="9" t="s">
        <v>122</v>
      </c>
      <c r="B65" s="41">
        <v>77</v>
      </c>
      <c r="C65" s="41">
        <v>63</v>
      </c>
      <c r="D65" s="41"/>
      <c r="E65" s="42"/>
      <c r="F65" s="43">
        <f t="shared" si="1"/>
        <v>2</v>
      </c>
      <c r="G65" s="44">
        <f t="shared" ref="G65" si="28">SUM(F65)</f>
        <v>2</v>
      </c>
      <c r="H65" s="45">
        <f t="shared" ref="H65" si="29">SUM(B65:E65)</f>
        <v>140</v>
      </c>
      <c r="I65" s="46">
        <f t="shared" ref="I65" si="30">SUM(H65)</f>
        <v>140</v>
      </c>
    </row>
    <row r="66" spans="1:9" x14ac:dyDescent="0.35">
      <c r="A66" s="9" t="s">
        <v>13</v>
      </c>
      <c r="B66" s="41"/>
      <c r="C66" s="41"/>
      <c r="D66" s="41"/>
      <c r="E66" s="42"/>
      <c r="F66" s="43">
        <f t="shared" si="1"/>
        <v>0</v>
      </c>
      <c r="G66" s="44">
        <f t="shared" si="22"/>
        <v>0</v>
      </c>
      <c r="H66" s="45">
        <f t="shared" si="14"/>
        <v>0</v>
      </c>
      <c r="I66" s="46">
        <f t="shared" si="23"/>
        <v>0</v>
      </c>
    </row>
    <row r="67" spans="1:9" x14ac:dyDescent="0.35">
      <c r="A67" s="9" t="s">
        <v>47</v>
      </c>
      <c r="B67" s="41"/>
      <c r="C67" s="41">
        <v>63</v>
      </c>
      <c r="D67" s="41">
        <v>85</v>
      </c>
      <c r="E67" s="42">
        <v>62</v>
      </c>
      <c r="F67" s="43">
        <f t="shared" ref="F67:F101" si="31">COUNT(B67:E67)</f>
        <v>3</v>
      </c>
      <c r="G67" s="44">
        <f t="shared" si="22"/>
        <v>3</v>
      </c>
      <c r="H67" s="45">
        <f t="shared" si="14"/>
        <v>210</v>
      </c>
      <c r="I67" s="46">
        <f t="shared" si="23"/>
        <v>210</v>
      </c>
    </row>
    <row r="68" spans="1:9" x14ac:dyDescent="0.35">
      <c r="A68" s="9" t="s">
        <v>86</v>
      </c>
      <c r="B68" s="41"/>
      <c r="C68" s="41">
        <v>52</v>
      </c>
      <c r="D68" s="41"/>
      <c r="E68" s="42"/>
      <c r="F68" s="43">
        <f t="shared" si="31"/>
        <v>1</v>
      </c>
      <c r="G68" s="44">
        <f t="shared" ref="G68:G85" si="32">SUM(F68)</f>
        <v>1</v>
      </c>
      <c r="H68" s="45">
        <f t="shared" ref="H68:H101" si="33">SUM(B68:E68)</f>
        <v>52</v>
      </c>
      <c r="I68" s="46">
        <f t="shared" ref="I68:I85" si="34">SUM(H68)</f>
        <v>52</v>
      </c>
    </row>
    <row r="69" spans="1:9" x14ac:dyDescent="0.35">
      <c r="A69" s="9" t="s">
        <v>14</v>
      </c>
      <c r="B69" s="41">
        <v>77</v>
      </c>
      <c r="C69" s="41">
        <v>63</v>
      </c>
      <c r="D69" s="41">
        <v>79</v>
      </c>
      <c r="E69" s="42">
        <v>62</v>
      </c>
      <c r="F69" s="43">
        <f t="shared" si="31"/>
        <v>4</v>
      </c>
      <c r="G69" s="44">
        <f t="shared" si="32"/>
        <v>4</v>
      </c>
      <c r="H69" s="45">
        <f t="shared" si="33"/>
        <v>281</v>
      </c>
      <c r="I69" s="46">
        <f t="shared" si="34"/>
        <v>281</v>
      </c>
    </row>
    <row r="70" spans="1:9" x14ac:dyDescent="0.35">
      <c r="A70" s="9" t="s">
        <v>46</v>
      </c>
      <c r="B70" s="41"/>
      <c r="C70" s="41"/>
      <c r="D70" s="41"/>
      <c r="E70" s="42"/>
      <c r="F70" s="43">
        <f t="shared" si="31"/>
        <v>0</v>
      </c>
      <c r="G70" s="44">
        <f t="shared" si="32"/>
        <v>0</v>
      </c>
      <c r="H70" s="45">
        <f t="shared" si="33"/>
        <v>0</v>
      </c>
      <c r="I70" s="46">
        <f t="shared" si="34"/>
        <v>0</v>
      </c>
    </row>
    <row r="71" spans="1:9" x14ac:dyDescent="0.35">
      <c r="A71" s="9" t="s">
        <v>15</v>
      </c>
      <c r="B71" s="41"/>
      <c r="C71" s="41"/>
      <c r="D71" s="41"/>
      <c r="E71" s="42"/>
      <c r="F71" s="43">
        <f t="shared" si="31"/>
        <v>0</v>
      </c>
      <c r="G71" s="44">
        <f t="shared" si="32"/>
        <v>0</v>
      </c>
      <c r="H71" s="45">
        <f t="shared" si="33"/>
        <v>0</v>
      </c>
      <c r="I71" s="46">
        <f t="shared" si="34"/>
        <v>0</v>
      </c>
    </row>
    <row r="72" spans="1:9" x14ac:dyDescent="0.35">
      <c r="A72" s="9" t="s">
        <v>54</v>
      </c>
      <c r="B72" s="41">
        <v>77</v>
      </c>
      <c r="C72" s="41">
        <v>63</v>
      </c>
      <c r="D72" s="41">
        <v>79</v>
      </c>
      <c r="E72" s="42"/>
      <c r="F72" s="43">
        <f t="shared" si="31"/>
        <v>3</v>
      </c>
      <c r="G72" s="44">
        <f t="shared" si="32"/>
        <v>3</v>
      </c>
      <c r="H72" s="45">
        <f t="shared" si="33"/>
        <v>219</v>
      </c>
      <c r="I72" s="46">
        <f t="shared" si="34"/>
        <v>219</v>
      </c>
    </row>
    <row r="73" spans="1:9" x14ac:dyDescent="0.35">
      <c r="A73" s="9" t="s">
        <v>103</v>
      </c>
      <c r="B73" s="41"/>
      <c r="C73" s="41"/>
      <c r="D73" s="41"/>
      <c r="E73" s="42"/>
      <c r="F73" s="43">
        <f t="shared" si="31"/>
        <v>0</v>
      </c>
      <c r="G73" s="44">
        <f t="shared" si="32"/>
        <v>0</v>
      </c>
      <c r="H73" s="45">
        <f t="shared" si="33"/>
        <v>0</v>
      </c>
      <c r="I73" s="46">
        <f t="shared" si="34"/>
        <v>0</v>
      </c>
    </row>
    <row r="74" spans="1:9" x14ac:dyDescent="0.35">
      <c r="A74" s="9" t="s">
        <v>55</v>
      </c>
      <c r="B74" s="41"/>
      <c r="C74" s="41"/>
      <c r="D74" s="41"/>
      <c r="E74" s="42"/>
      <c r="F74" s="43">
        <f t="shared" si="31"/>
        <v>0</v>
      </c>
      <c r="G74" s="44">
        <f t="shared" si="32"/>
        <v>0</v>
      </c>
      <c r="H74" s="45">
        <f t="shared" si="33"/>
        <v>0</v>
      </c>
      <c r="I74" s="46">
        <f t="shared" si="34"/>
        <v>0</v>
      </c>
    </row>
    <row r="75" spans="1:9" x14ac:dyDescent="0.35">
      <c r="A75" s="9" t="s">
        <v>16</v>
      </c>
      <c r="B75" s="41"/>
      <c r="C75" s="41"/>
      <c r="D75" s="41"/>
      <c r="E75" s="42"/>
      <c r="F75" s="43">
        <f t="shared" si="31"/>
        <v>0</v>
      </c>
      <c r="G75" s="44">
        <f t="shared" si="32"/>
        <v>0</v>
      </c>
      <c r="H75" s="45">
        <f t="shared" si="33"/>
        <v>0</v>
      </c>
      <c r="I75" s="46">
        <f t="shared" si="34"/>
        <v>0</v>
      </c>
    </row>
    <row r="76" spans="1:9" x14ac:dyDescent="0.35">
      <c r="A76" s="9" t="s">
        <v>81</v>
      </c>
      <c r="B76" s="41"/>
      <c r="C76" s="41">
        <v>63</v>
      </c>
      <c r="D76" s="41">
        <v>79</v>
      </c>
      <c r="E76" s="42">
        <v>62</v>
      </c>
      <c r="F76" s="43">
        <f t="shared" si="31"/>
        <v>3</v>
      </c>
      <c r="G76" s="44">
        <f t="shared" si="32"/>
        <v>3</v>
      </c>
      <c r="H76" s="45">
        <f t="shared" si="33"/>
        <v>204</v>
      </c>
      <c r="I76" s="46">
        <f t="shared" si="34"/>
        <v>204</v>
      </c>
    </row>
    <row r="77" spans="1:9" x14ac:dyDescent="0.35">
      <c r="A77" s="9" t="s">
        <v>17</v>
      </c>
      <c r="B77" s="41">
        <v>67</v>
      </c>
      <c r="C77" s="41">
        <v>58</v>
      </c>
      <c r="D77" s="41">
        <v>79</v>
      </c>
      <c r="E77" s="42">
        <v>62</v>
      </c>
      <c r="F77" s="43">
        <f t="shared" si="31"/>
        <v>4</v>
      </c>
      <c r="G77" s="44">
        <f t="shared" si="32"/>
        <v>4</v>
      </c>
      <c r="H77" s="45">
        <f t="shared" si="33"/>
        <v>266</v>
      </c>
      <c r="I77" s="46">
        <f t="shared" si="34"/>
        <v>266</v>
      </c>
    </row>
    <row r="78" spans="1:9" x14ac:dyDescent="0.35">
      <c r="A78" s="9" t="s">
        <v>18</v>
      </c>
      <c r="B78" s="41"/>
      <c r="C78" s="41">
        <v>63</v>
      </c>
      <c r="D78" s="41"/>
      <c r="E78" s="42">
        <v>62</v>
      </c>
      <c r="F78" s="43">
        <f t="shared" si="31"/>
        <v>2</v>
      </c>
      <c r="G78" s="44">
        <f t="shared" si="32"/>
        <v>2</v>
      </c>
      <c r="H78" s="45">
        <f t="shared" si="33"/>
        <v>125</v>
      </c>
      <c r="I78" s="46">
        <f t="shared" si="34"/>
        <v>125</v>
      </c>
    </row>
    <row r="79" spans="1:9" x14ac:dyDescent="0.35">
      <c r="A79" s="9" t="s">
        <v>107</v>
      </c>
      <c r="B79" s="41"/>
      <c r="C79" s="41"/>
      <c r="D79" s="41"/>
      <c r="E79" s="42"/>
      <c r="F79" s="43">
        <f t="shared" si="31"/>
        <v>0</v>
      </c>
      <c r="G79" s="44">
        <f t="shared" si="32"/>
        <v>0</v>
      </c>
      <c r="H79" s="45">
        <f t="shared" si="33"/>
        <v>0</v>
      </c>
      <c r="I79" s="46">
        <f t="shared" si="34"/>
        <v>0</v>
      </c>
    </row>
    <row r="80" spans="1:9" x14ac:dyDescent="0.35">
      <c r="A80" s="9" t="s">
        <v>112</v>
      </c>
      <c r="B80" s="41"/>
      <c r="C80" s="41"/>
      <c r="D80" s="41"/>
      <c r="E80" s="42"/>
      <c r="F80" s="43">
        <f t="shared" si="31"/>
        <v>0</v>
      </c>
      <c r="G80" s="44">
        <f t="shared" si="32"/>
        <v>0</v>
      </c>
      <c r="H80" s="45">
        <f t="shared" si="33"/>
        <v>0</v>
      </c>
      <c r="I80" s="46">
        <f t="shared" si="34"/>
        <v>0</v>
      </c>
    </row>
    <row r="81" spans="1:9" x14ac:dyDescent="0.35">
      <c r="A81" s="9" t="s">
        <v>58</v>
      </c>
      <c r="B81" s="41"/>
      <c r="C81" s="41"/>
      <c r="D81" s="41"/>
      <c r="E81" s="42"/>
      <c r="F81" s="43">
        <f t="shared" si="31"/>
        <v>0</v>
      </c>
      <c r="G81" s="44">
        <f t="shared" si="32"/>
        <v>0</v>
      </c>
      <c r="H81" s="45">
        <f t="shared" si="33"/>
        <v>0</v>
      </c>
      <c r="I81" s="46">
        <f t="shared" si="34"/>
        <v>0</v>
      </c>
    </row>
    <row r="82" spans="1:9" x14ac:dyDescent="0.35">
      <c r="A82" s="9" t="s">
        <v>19</v>
      </c>
      <c r="B82" s="41">
        <v>67</v>
      </c>
      <c r="C82" s="41">
        <v>58</v>
      </c>
      <c r="D82" s="41"/>
      <c r="E82" s="42"/>
      <c r="F82" s="43">
        <f t="shared" si="31"/>
        <v>2</v>
      </c>
      <c r="G82" s="44">
        <f t="shared" si="32"/>
        <v>2</v>
      </c>
      <c r="H82" s="45">
        <f t="shared" si="33"/>
        <v>125</v>
      </c>
      <c r="I82" s="46">
        <f t="shared" si="34"/>
        <v>125</v>
      </c>
    </row>
    <row r="83" spans="1:9" x14ac:dyDescent="0.35">
      <c r="A83" s="9" t="s">
        <v>76</v>
      </c>
      <c r="B83" s="41"/>
      <c r="C83" s="41"/>
      <c r="D83" s="41"/>
      <c r="E83" s="42"/>
      <c r="F83" s="43">
        <f t="shared" si="31"/>
        <v>0</v>
      </c>
      <c r="G83" s="44">
        <f t="shared" si="32"/>
        <v>0</v>
      </c>
      <c r="H83" s="45">
        <f t="shared" si="33"/>
        <v>0</v>
      </c>
      <c r="I83" s="46">
        <f t="shared" si="34"/>
        <v>0</v>
      </c>
    </row>
    <row r="84" spans="1:9" x14ac:dyDescent="0.35">
      <c r="A84" s="9" t="s">
        <v>20</v>
      </c>
      <c r="B84" s="41"/>
      <c r="C84" s="41"/>
      <c r="D84" s="41"/>
      <c r="E84" s="42"/>
      <c r="F84" s="43">
        <f t="shared" si="31"/>
        <v>0</v>
      </c>
      <c r="G84" s="44">
        <f t="shared" si="32"/>
        <v>0</v>
      </c>
      <c r="H84" s="45">
        <f t="shared" si="33"/>
        <v>0</v>
      </c>
      <c r="I84" s="46">
        <f t="shared" si="34"/>
        <v>0</v>
      </c>
    </row>
    <row r="85" spans="1:9" x14ac:dyDescent="0.35">
      <c r="A85" s="9" t="s">
        <v>65</v>
      </c>
      <c r="B85" s="41"/>
      <c r="C85" s="41"/>
      <c r="D85" s="41"/>
      <c r="E85" s="42"/>
      <c r="F85" s="43">
        <f t="shared" si="31"/>
        <v>0</v>
      </c>
      <c r="G85" s="44">
        <f t="shared" si="32"/>
        <v>0</v>
      </c>
      <c r="H85" s="45">
        <f t="shared" si="33"/>
        <v>0</v>
      </c>
      <c r="I85" s="46">
        <f t="shared" si="34"/>
        <v>0</v>
      </c>
    </row>
    <row r="86" spans="1:9" x14ac:dyDescent="0.35">
      <c r="A86" s="9" t="s">
        <v>26</v>
      </c>
      <c r="B86" s="41"/>
      <c r="C86" s="41"/>
      <c r="D86" s="41"/>
      <c r="E86" s="42"/>
      <c r="F86" s="43">
        <f t="shared" si="31"/>
        <v>0</v>
      </c>
      <c r="G86" s="44">
        <f t="shared" si="22"/>
        <v>0</v>
      </c>
      <c r="H86" s="45">
        <f t="shared" si="33"/>
        <v>0</v>
      </c>
      <c r="I86" s="46">
        <f t="shared" si="23"/>
        <v>0</v>
      </c>
    </row>
    <row r="87" spans="1:9" x14ac:dyDescent="0.35">
      <c r="A87" s="9" t="s">
        <v>43</v>
      </c>
      <c r="B87" s="41">
        <v>77</v>
      </c>
      <c r="C87" s="41">
        <v>63</v>
      </c>
      <c r="D87" s="41">
        <v>79</v>
      </c>
      <c r="E87" s="42">
        <v>62</v>
      </c>
      <c r="F87" s="43">
        <f t="shared" si="31"/>
        <v>4</v>
      </c>
      <c r="G87" s="44">
        <f t="shared" si="22"/>
        <v>4</v>
      </c>
      <c r="H87" s="45">
        <f t="shared" si="33"/>
        <v>281</v>
      </c>
      <c r="I87" s="46">
        <f t="shared" si="23"/>
        <v>281</v>
      </c>
    </row>
    <row r="88" spans="1:9" x14ac:dyDescent="0.35">
      <c r="A88" s="9" t="s">
        <v>126</v>
      </c>
      <c r="B88" s="41"/>
      <c r="C88" s="41"/>
      <c r="D88" s="41"/>
      <c r="E88" s="42"/>
      <c r="F88" s="43">
        <f t="shared" ref="F88" si="35">COUNT(B88:E88)</f>
        <v>0</v>
      </c>
      <c r="G88" s="44">
        <f t="shared" ref="G88" si="36">SUM(F88)</f>
        <v>0</v>
      </c>
      <c r="H88" s="45">
        <f t="shared" ref="H88" si="37">SUM(B88:E88)</f>
        <v>0</v>
      </c>
      <c r="I88" s="46">
        <f t="shared" ref="I88" si="38">SUM(H88)</f>
        <v>0</v>
      </c>
    </row>
    <row r="89" spans="1:9" x14ac:dyDescent="0.35">
      <c r="A89" s="9" t="s">
        <v>62</v>
      </c>
      <c r="B89" s="41"/>
      <c r="C89" s="41"/>
      <c r="D89" s="41"/>
      <c r="E89" s="42"/>
      <c r="F89" s="43">
        <f t="shared" si="31"/>
        <v>0</v>
      </c>
      <c r="G89" s="44">
        <f t="shared" si="22"/>
        <v>0</v>
      </c>
      <c r="H89" s="45">
        <f t="shared" si="33"/>
        <v>0</v>
      </c>
      <c r="I89" s="46">
        <f t="shared" si="23"/>
        <v>0</v>
      </c>
    </row>
    <row r="90" spans="1:9" x14ac:dyDescent="0.35">
      <c r="A90" s="9" t="s">
        <v>117</v>
      </c>
      <c r="B90" s="41"/>
      <c r="C90" s="41"/>
      <c r="D90" s="41"/>
      <c r="E90" s="42"/>
      <c r="F90" s="43">
        <f t="shared" si="31"/>
        <v>0</v>
      </c>
      <c r="G90" s="44">
        <f t="shared" ref="G90:G101" si="39">SUM(F90)</f>
        <v>0</v>
      </c>
      <c r="H90" s="45">
        <f t="shared" si="33"/>
        <v>0</v>
      </c>
      <c r="I90" s="46">
        <f t="shared" ref="I90:I101" si="40">SUM(H90)</f>
        <v>0</v>
      </c>
    </row>
    <row r="91" spans="1:9" x14ac:dyDescent="0.35">
      <c r="A91" s="9" t="s">
        <v>97</v>
      </c>
      <c r="B91" s="41"/>
      <c r="C91" s="41"/>
      <c r="D91" s="41"/>
      <c r="E91" s="42"/>
      <c r="F91" s="43">
        <f t="shared" si="31"/>
        <v>0</v>
      </c>
      <c r="G91" s="44">
        <f t="shared" si="39"/>
        <v>0</v>
      </c>
      <c r="H91" s="45">
        <f t="shared" si="33"/>
        <v>0</v>
      </c>
      <c r="I91" s="46">
        <f t="shared" si="40"/>
        <v>0</v>
      </c>
    </row>
    <row r="92" spans="1:9" x14ac:dyDescent="0.35">
      <c r="A92" s="9" t="s">
        <v>98</v>
      </c>
      <c r="B92" s="41"/>
      <c r="C92" s="41"/>
      <c r="D92" s="41"/>
      <c r="E92" s="42"/>
      <c r="F92" s="43">
        <f t="shared" si="31"/>
        <v>0</v>
      </c>
      <c r="G92" s="44">
        <f t="shared" si="39"/>
        <v>0</v>
      </c>
      <c r="H92" s="45">
        <f t="shared" si="33"/>
        <v>0</v>
      </c>
      <c r="I92" s="46">
        <f t="shared" si="40"/>
        <v>0</v>
      </c>
    </row>
    <row r="93" spans="1:9" x14ac:dyDescent="0.35">
      <c r="A93" s="9" t="s">
        <v>83</v>
      </c>
      <c r="B93" s="41"/>
      <c r="C93" s="41">
        <v>63</v>
      </c>
      <c r="D93" s="41"/>
      <c r="E93" s="42"/>
      <c r="F93" s="43">
        <f t="shared" si="31"/>
        <v>1</v>
      </c>
      <c r="G93" s="44">
        <f t="shared" si="39"/>
        <v>1</v>
      </c>
      <c r="H93" s="45">
        <f t="shared" si="33"/>
        <v>63</v>
      </c>
      <c r="I93" s="46">
        <f t="shared" si="40"/>
        <v>63</v>
      </c>
    </row>
    <row r="94" spans="1:9" x14ac:dyDescent="0.35">
      <c r="A94" s="9" t="s">
        <v>74</v>
      </c>
      <c r="B94" s="41"/>
      <c r="C94" s="41"/>
      <c r="D94" s="41"/>
      <c r="E94" s="42"/>
      <c r="F94" s="43">
        <f t="shared" si="31"/>
        <v>0</v>
      </c>
      <c r="G94" s="44">
        <f t="shared" si="39"/>
        <v>0</v>
      </c>
      <c r="H94" s="45">
        <f t="shared" si="33"/>
        <v>0</v>
      </c>
      <c r="I94" s="46">
        <f t="shared" si="40"/>
        <v>0</v>
      </c>
    </row>
    <row r="95" spans="1:9" x14ac:dyDescent="0.35">
      <c r="A95" s="18" t="s">
        <v>111</v>
      </c>
      <c r="B95" s="41"/>
      <c r="C95" s="41"/>
      <c r="D95" s="41"/>
      <c r="E95" s="42"/>
      <c r="F95" s="43">
        <f t="shared" si="31"/>
        <v>0</v>
      </c>
      <c r="G95" s="44">
        <f t="shared" si="39"/>
        <v>0</v>
      </c>
      <c r="H95" s="45">
        <f t="shared" si="33"/>
        <v>0</v>
      </c>
      <c r="I95" s="46">
        <f t="shared" si="40"/>
        <v>0</v>
      </c>
    </row>
    <row r="96" spans="1:9" x14ac:dyDescent="0.35">
      <c r="A96" s="18" t="s">
        <v>99</v>
      </c>
      <c r="B96" s="41"/>
      <c r="C96" s="41"/>
      <c r="D96" s="41"/>
      <c r="E96" s="42"/>
      <c r="F96" s="43">
        <f t="shared" si="31"/>
        <v>0</v>
      </c>
      <c r="G96" s="44">
        <f t="shared" si="39"/>
        <v>0</v>
      </c>
      <c r="H96" s="45">
        <f t="shared" si="33"/>
        <v>0</v>
      </c>
      <c r="I96" s="46">
        <f t="shared" si="40"/>
        <v>0</v>
      </c>
    </row>
    <row r="97" spans="1:9" x14ac:dyDescent="0.35">
      <c r="A97" s="18" t="s">
        <v>121</v>
      </c>
      <c r="B97" s="41"/>
      <c r="C97" s="41"/>
      <c r="D97" s="41">
        <v>79</v>
      </c>
      <c r="E97" s="42"/>
      <c r="F97" s="43">
        <f t="shared" si="31"/>
        <v>1</v>
      </c>
      <c r="G97" s="44">
        <f t="shared" ref="G97" si="41">SUM(F97)</f>
        <v>1</v>
      </c>
      <c r="H97" s="45">
        <f t="shared" ref="H97" si="42">SUM(B97:E97)</f>
        <v>79</v>
      </c>
      <c r="I97" s="46">
        <f t="shared" ref="I97" si="43">SUM(H97)</f>
        <v>79</v>
      </c>
    </row>
    <row r="98" spans="1:9" x14ac:dyDescent="0.35">
      <c r="A98" s="18" t="s">
        <v>102</v>
      </c>
      <c r="B98" s="41">
        <v>67</v>
      </c>
      <c r="C98" s="41">
        <v>58</v>
      </c>
      <c r="D98" s="41">
        <v>62</v>
      </c>
      <c r="E98" s="42"/>
      <c r="F98" s="43">
        <f t="shared" si="31"/>
        <v>3</v>
      </c>
      <c r="G98" s="44">
        <f t="shared" si="39"/>
        <v>3</v>
      </c>
      <c r="H98" s="45">
        <f t="shared" si="33"/>
        <v>187</v>
      </c>
      <c r="I98" s="46">
        <f t="shared" si="40"/>
        <v>187</v>
      </c>
    </row>
    <row r="99" spans="1:9" x14ac:dyDescent="0.35">
      <c r="A99" s="18" t="s">
        <v>100</v>
      </c>
      <c r="B99" s="41"/>
      <c r="C99" s="41"/>
      <c r="D99" s="41"/>
      <c r="E99" s="42"/>
      <c r="F99" s="43">
        <f t="shared" si="31"/>
        <v>0</v>
      </c>
      <c r="G99" s="44">
        <f t="shared" si="39"/>
        <v>0</v>
      </c>
      <c r="H99" s="45">
        <f t="shared" si="33"/>
        <v>0</v>
      </c>
      <c r="I99" s="46">
        <f t="shared" si="40"/>
        <v>0</v>
      </c>
    </row>
    <row r="100" spans="1:9" x14ac:dyDescent="0.35">
      <c r="A100" s="18" t="s">
        <v>75</v>
      </c>
      <c r="B100" s="41">
        <v>48</v>
      </c>
      <c r="C100" s="41"/>
      <c r="D100" s="41"/>
      <c r="E100" s="42"/>
      <c r="F100" s="43">
        <f t="shared" si="31"/>
        <v>1</v>
      </c>
      <c r="G100" s="44">
        <f t="shared" si="39"/>
        <v>1</v>
      </c>
      <c r="H100" s="45">
        <f t="shared" si="33"/>
        <v>48</v>
      </c>
      <c r="I100" s="46">
        <f t="shared" si="40"/>
        <v>48</v>
      </c>
    </row>
    <row r="101" spans="1:9" ht="13.15" thickBot="1" x14ac:dyDescent="0.4">
      <c r="A101" s="10" t="s">
        <v>21</v>
      </c>
      <c r="B101" s="47"/>
      <c r="C101" s="47"/>
      <c r="D101" s="47"/>
      <c r="E101" s="47"/>
      <c r="F101" s="61">
        <f t="shared" si="31"/>
        <v>0</v>
      </c>
      <c r="G101" s="61">
        <f t="shared" si="39"/>
        <v>0</v>
      </c>
      <c r="H101" s="62">
        <f t="shared" si="33"/>
        <v>0</v>
      </c>
      <c r="I101" s="63">
        <f t="shared" si="40"/>
        <v>0</v>
      </c>
    </row>
    <row r="103" spans="1:9" x14ac:dyDescent="0.35">
      <c r="B103" s="76"/>
      <c r="C103" s="76"/>
      <c r="H103" s="5"/>
      <c r="I103" s="5"/>
    </row>
  </sheetData>
  <mergeCells count="4">
    <mergeCell ref="H2:H3"/>
    <mergeCell ref="I2:I3"/>
    <mergeCell ref="F2:F3"/>
    <mergeCell ref="G2:G3"/>
  </mergeCells>
  <phoneticPr fontId="7" type="noConversion"/>
  <pageMargins left="0.78740157480314965" right="0.78740157480314965" top="0.39370078740157483" bottom="0.39370078740157483" header="0" footer="0"/>
  <pageSetup paperSize="9" orientation="portrait" copies="15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01"/>
  <sheetViews>
    <sheetView zoomScale="130" zoomScaleNormal="130" workbookViewId="0">
      <pane ySplit="3" topLeftCell="A4" activePane="bottomLeft" state="frozen"/>
      <selection pane="bottomLeft"/>
    </sheetView>
  </sheetViews>
  <sheetFormatPr defaultColWidth="9.19921875" defaultRowHeight="12.75" x14ac:dyDescent="0.35"/>
  <cols>
    <col min="1" max="1" width="17.19921875" style="4" customWidth="1"/>
    <col min="2" max="10" width="4" style="4" customWidth="1"/>
    <col min="11" max="14" width="5.59765625" style="4" customWidth="1"/>
    <col min="15" max="16384" width="9.19921875" style="4"/>
  </cols>
  <sheetData>
    <row r="1" spans="1:14" ht="27.75" customHeight="1" thickBot="1" x14ac:dyDescent="0.5">
      <c r="A1" s="26" t="s">
        <v>137</v>
      </c>
      <c r="N1" s="27" t="s">
        <v>27</v>
      </c>
    </row>
    <row r="2" spans="1:14" s="6" customFormat="1" ht="54.75" customHeight="1" x14ac:dyDescent="0.35">
      <c r="A2" s="14"/>
      <c r="B2" s="13" t="s">
        <v>0</v>
      </c>
      <c r="C2" s="13" t="s">
        <v>1</v>
      </c>
      <c r="D2" s="13" t="s">
        <v>0</v>
      </c>
      <c r="E2" s="13" t="s">
        <v>1</v>
      </c>
      <c r="F2" s="13" t="s">
        <v>0</v>
      </c>
      <c r="G2" s="13" t="s">
        <v>1</v>
      </c>
      <c r="H2" s="13" t="s">
        <v>0</v>
      </c>
      <c r="I2" s="13" t="s">
        <v>1</v>
      </c>
      <c r="J2" s="13" t="s">
        <v>0</v>
      </c>
      <c r="K2" s="126" t="s">
        <v>144</v>
      </c>
      <c r="L2" s="124" t="s">
        <v>30</v>
      </c>
      <c r="M2" s="118" t="s">
        <v>28</v>
      </c>
      <c r="N2" s="120" t="s">
        <v>29</v>
      </c>
    </row>
    <row r="3" spans="1:14" ht="18" customHeight="1" thickBot="1" x14ac:dyDescent="0.4">
      <c r="A3" s="15"/>
      <c r="B3" s="3">
        <v>3</v>
      </c>
      <c r="C3" s="3">
        <v>4</v>
      </c>
      <c r="D3" s="3">
        <v>10</v>
      </c>
      <c r="E3" s="3">
        <v>11</v>
      </c>
      <c r="F3" s="3">
        <v>17</v>
      </c>
      <c r="G3" s="3">
        <v>18</v>
      </c>
      <c r="H3" s="3">
        <v>24</v>
      </c>
      <c r="I3" s="3">
        <v>25</v>
      </c>
      <c r="J3" s="3">
        <v>31</v>
      </c>
      <c r="K3" s="127"/>
      <c r="L3" s="125"/>
      <c r="M3" s="119"/>
      <c r="N3" s="121"/>
    </row>
    <row r="4" spans="1:14" x14ac:dyDescent="0.35">
      <c r="A4" s="9" t="s">
        <v>84</v>
      </c>
      <c r="B4" s="41"/>
      <c r="C4" s="41">
        <v>64</v>
      </c>
      <c r="D4" s="41"/>
      <c r="E4" s="41"/>
      <c r="F4" s="41"/>
      <c r="G4" s="41"/>
      <c r="H4" s="41">
        <v>108</v>
      </c>
      <c r="I4" s="41"/>
      <c r="J4" s="42"/>
      <c r="K4" s="48">
        <f>COUNT(B4:J4)</f>
        <v>2</v>
      </c>
      <c r="L4" s="44">
        <f>SUM(feb!F4 + K4)</f>
        <v>4</v>
      </c>
      <c r="M4" s="45">
        <f t="shared" ref="M4:M34" si="0">SUM(B4:I4)</f>
        <v>172</v>
      </c>
      <c r="N4" s="46">
        <f>SUM(feb!H4 + M4)</f>
        <v>314</v>
      </c>
    </row>
    <row r="5" spans="1:14" x14ac:dyDescent="0.35">
      <c r="A5" s="9" t="s">
        <v>2</v>
      </c>
      <c r="B5" s="41"/>
      <c r="C5" s="41"/>
      <c r="D5" s="41"/>
      <c r="E5" s="41"/>
      <c r="F5" s="41"/>
      <c r="G5" s="41"/>
      <c r="H5" s="41"/>
      <c r="I5" s="41"/>
      <c r="J5" s="42"/>
      <c r="K5" s="48">
        <f t="shared" ref="K5:K66" si="1">COUNT(B5:J5)</f>
        <v>0</v>
      </c>
      <c r="L5" s="44">
        <f>SUM(feb!F5 + K5)</f>
        <v>0</v>
      </c>
      <c r="M5" s="45">
        <f t="shared" si="0"/>
        <v>0</v>
      </c>
      <c r="N5" s="46">
        <f>SUM(feb!H5 + M5)</f>
        <v>0</v>
      </c>
    </row>
    <row r="6" spans="1:14" x14ac:dyDescent="0.35">
      <c r="A6" s="9" t="s">
        <v>22</v>
      </c>
      <c r="B6" s="41"/>
      <c r="C6" s="41"/>
      <c r="D6" s="41"/>
      <c r="E6" s="41"/>
      <c r="F6" s="41"/>
      <c r="G6" s="41"/>
      <c r="H6" s="41"/>
      <c r="I6" s="41"/>
      <c r="J6" s="42"/>
      <c r="K6" s="48">
        <f t="shared" si="1"/>
        <v>0</v>
      </c>
      <c r="L6" s="44">
        <f>SUM(feb!F6 + K6)</f>
        <v>0</v>
      </c>
      <c r="M6" s="45">
        <f t="shared" si="0"/>
        <v>0</v>
      </c>
      <c r="N6" s="46">
        <f>SUM(feb!H6 + M6)</f>
        <v>0</v>
      </c>
    </row>
    <row r="7" spans="1:14" x14ac:dyDescent="0.35">
      <c r="A7" s="9" t="s">
        <v>63</v>
      </c>
      <c r="B7" s="41"/>
      <c r="C7" s="41">
        <v>64</v>
      </c>
      <c r="D7" s="41"/>
      <c r="E7" s="41">
        <v>63</v>
      </c>
      <c r="F7" s="41"/>
      <c r="G7" s="41"/>
      <c r="H7" s="41"/>
      <c r="I7" s="41">
        <v>68</v>
      </c>
      <c r="J7" s="42">
        <v>114</v>
      </c>
      <c r="K7" s="48">
        <f t="shared" si="1"/>
        <v>4</v>
      </c>
      <c r="L7" s="44">
        <f>SUM(feb!F7 + K7)</f>
        <v>6</v>
      </c>
      <c r="M7" s="45">
        <f t="shared" si="0"/>
        <v>195</v>
      </c>
      <c r="N7" s="46">
        <f>SUM(feb!H7 + M7)</f>
        <v>336</v>
      </c>
    </row>
    <row r="8" spans="1:14" x14ac:dyDescent="0.35">
      <c r="A8" s="9" t="s">
        <v>56</v>
      </c>
      <c r="B8" s="41"/>
      <c r="C8" s="41"/>
      <c r="D8" s="41"/>
      <c r="E8" s="41"/>
      <c r="F8" s="41"/>
      <c r="G8" s="41"/>
      <c r="H8" s="41"/>
      <c r="I8" s="41"/>
      <c r="J8" s="42"/>
      <c r="K8" s="48">
        <f t="shared" si="1"/>
        <v>0</v>
      </c>
      <c r="L8" s="44">
        <f>SUM(feb!F8 + K8)</f>
        <v>0</v>
      </c>
      <c r="M8" s="45">
        <f t="shared" si="0"/>
        <v>0</v>
      </c>
      <c r="N8" s="46">
        <f>SUM(feb!H8 + M8)</f>
        <v>0</v>
      </c>
    </row>
    <row r="9" spans="1:14" x14ac:dyDescent="0.35">
      <c r="A9" s="9" t="s">
        <v>60</v>
      </c>
      <c r="B9" s="41"/>
      <c r="C9" s="41">
        <v>54</v>
      </c>
      <c r="D9" s="41">
        <v>76</v>
      </c>
      <c r="E9" s="41"/>
      <c r="F9" s="41"/>
      <c r="G9" s="41"/>
      <c r="H9" s="41">
        <v>84</v>
      </c>
      <c r="I9" s="41">
        <v>67</v>
      </c>
      <c r="J9" s="42">
        <v>86</v>
      </c>
      <c r="K9" s="48">
        <f>COUNT(B9:J9)</f>
        <v>5</v>
      </c>
      <c r="L9" s="44">
        <f>SUM(feb!F9 + K9)</f>
        <v>7</v>
      </c>
      <c r="M9" s="45">
        <f t="shared" si="0"/>
        <v>281</v>
      </c>
      <c r="N9" s="46">
        <f>SUM(feb!H9 + M9)</f>
        <v>406</v>
      </c>
    </row>
    <row r="10" spans="1:14" x14ac:dyDescent="0.35">
      <c r="A10" s="9" t="s">
        <v>3</v>
      </c>
      <c r="B10" s="41"/>
      <c r="C10" s="41">
        <v>64</v>
      </c>
      <c r="D10" s="41"/>
      <c r="E10" s="41"/>
      <c r="F10" s="41"/>
      <c r="G10" s="41"/>
      <c r="H10" s="41">
        <v>108</v>
      </c>
      <c r="I10" s="41">
        <v>68</v>
      </c>
      <c r="J10" s="42">
        <v>86</v>
      </c>
      <c r="K10" s="48">
        <f t="shared" si="1"/>
        <v>4</v>
      </c>
      <c r="L10" s="44">
        <f>SUM(feb!F10 + K10)</f>
        <v>4</v>
      </c>
      <c r="M10" s="45">
        <f t="shared" si="0"/>
        <v>240</v>
      </c>
      <c r="N10" s="46">
        <f>SUM(feb!H10 + M10)</f>
        <v>240</v>
      </c>
    </row>
    <row r="11" spans="1:14" x14ac:dyDescent="0.35">
      <c r="A11" s="9" t="s">
        <v>59</v>
      </c>
      <c r="B11" s="41"/>
      <c r="C11" s="41">
        <v>64</v>
      </c>
      <c r="D11" s="41"/>
      <c r="E11" s="41"/>
      <c r="F11" s="41"/>
      <c r="G11" s="41"/>
      <c r="H11" s="41"/>
      <c r="I11" s="41"/>
      <c r="J11" s="42">
        <v>114</v>
      </c>
      <c r="K11" s="48">
        <f t="shared" si="1"/>
        <v>2</v>
      </c>
      <c r="L11" s="44">
        <f>SUM(feb!F11 + K11)</f>
        <v>4</v>
      </c>
      <c r="M11" s="45">
        <f t="shared" si="0"/>
        <v>64</v>
      </c>
      <c r="N11" s="46">
        <f>SUM(feb!H11 + M11)</f>
        <v>189</v>
      </c>
    </row>
    <row r="12" spans="1:14" x14ac:dyDescent="0.35">
      <c r="A12" s="9" t="s">
        <v>44</v>
      </c>
      <c r="B12" s="41"/>
      <c r="C12" s="41"/>
      <c r="D12" s="41"/>
      <c r="E12" s="41"/>
      <c r="F12" s="41"/>
      <c r="G12" s="41"/>
      <c r="H12" s="41"/>
      <c r="I12" s="41"/>
      <c r="J12" s="42"/>
      <c r="K12" s="48">
        <f t="shared" si="1"/>
        <v>0</v>
      </c>
      <c r="L12" s="44">
        <f>SUM(feb!F12 + K12)</f>
        <v>1</v>
      </c>
      <c r="M12" s="45">
        <f t="shared" si="0"/>
        <v>0</v>
      </c>
      <c r="N12" s="46">
        <f>SUM(feb!H12 + M12)</f>
        <v>67</v>
      </c>
    </row>
    <row r="13" spans="1:14" x14ac:dyDescent="0.35">
      <c r="A13" s="9" t="s">
        <v>48</v>
      </c>
      <c r="B13" s="41"/>
      <c r="C13" s="41"/>
      <c r="D13" s="41">
        <v>76</v>
      </c>
      <c r="E13" s="41"/>
      <c r="F13" s="41"/>
      <c r="G13" s="41"/>
      <c r="H13" s="41">
        <v>108</v>
      </c>
      <c r="I13" s="41"/>
      <c r="J13" s="42">
        <v>114</v>
      </c>
      <c r="K13" s="48">
        <f t="shared" si="1"/>
        <v>3</v>
      </c>
      <c r="L13" s="44">
        <f>SUM(feb!F13 + K13)</f>
        <v>3</v>
      </c>
      <c r="M13" s="45">
        <f t="shared" si="0"/>
        <v>184</v>
      </c>
      <c r="N13" s="46">
        <f>SUM(feb!H13 + M13)</f>
        <v>184</v>
      </c>
    </row>
    <row r="14" spans="1:14" x14ac:dyDescent="0.35">
      <c r="A14" s="9" t="s">
        <v>45</v>
      </c>
      <c r="B14" s="41"/>
      <c r="C14" s="41"/>
      <c r="D14" s="41"/>
      <c r="E14" s="41"/>
      <c r="F14" s="41"/>
      <c r="G14" s="41"/>
      <c r="H14" s="41"/>
      <c r="I14" s="41"/>
      <c r="J14" s="42"/>
      <c r="K14" s="48">
        <f t="shared" si="1"/>
        <v>0</v>
      </c>
      <c r="L14" s="44">
        <f>SUM(feb!F14 + K14)</f>
        <v>0</v>
      </c>
      <c r="M14" s="45">
        <f t="shared" si="0"/>
        <v>0</v>
      </c>
      <c r="N14" s="46">
        <f>SUM(feb!H14 + M14)</f>
        <v>0</v>
      </c>
    </row>
    <row r="15" spans="1:14" x14ac:dyDescent="0.35">
      <c r="A15" s="9" t="s">
        <v>52</v>
      </c>
      <c r="B15" s="41"/>
      <c r="C15" s="41"/>
      <c r="D15" s="41"/>
      <c r="E15" s="41"/>
      <c r="F15" s="41"/>
      <c r="G15" s="41"/>
      <c r="H15" s="41">
        <v>108</v>
      </c>
      <c r="I15" s="41">
        <v>67</v>
      </c>
      <c r="J15" s="42">
        <v>86</v>
      </c>
      <c r="K15" s="48">
        <f t="shared" si="1"/>
        <v>3</v>
      </c>
      <c r="L15" s="44">
        <f>SUM(feb!F15 + K15)</f>
        <v>3</v>
      </c>
      <c r="M15" s="45">
        <f t="shared" si="0"/>
        <v>175</v>
      </c>
      <c r="N15" s="46">
        <f>SUM(feb!H15 + M15)</f>
        <v>175</v>
      </c>
    </row>
    <row r="16" spans="1:14" x14ac:dyDescent="0.35">
      <c r="A16" s="9" t="s">
        <v>110</v>
      </c>
      <c r="B16" s="41"/>
      <c r="C16" s="41"/>
      <c r="D16" s="41"/>
      <c r="E16" s="41"/>
      <c r="F16" s="41"/>
      <c r="G16" s="41"/>
      <c r="H16" s="41"/>
      <c r="I16" s="41"/>
      <c r="J16" s="42"/>
      <c r="K16" s="48">
        <f t="shared" si="1"/>
        <v>0</v>
      </c>
      <c r="L16" s="44">
        <f>SUM(feb!F16 + K16)</f>
        <v>1</v>
      </c>
      <c r="M16" s="45">
        <f t="shared" si="0"/>
        <v>0</v>
      </c>
      <c r="N16" s="46">
        <f>SUM(feb!H16 + M16)</f>
        <v>67</v>
      </c>
    </row>
    <row r="17" spans="1:14" x14ac:dyDescent="0.35">
      <c r="A17" s="9" t="s">
        <v>66</v>
      </c>
      <c r="B17" s="41"/>
      <c r="C17" s="41"/>
      <c r="D17" s="41"/>
      <c r="E17" s="41"/>
      <c r="F17" s="41"/>
      <c r="G17" s="41"/>
      <c r="H17" s="41"/>
      <c r="I17" s="41"/>
      <c r="J17" s="42"/>
      <c r="K17" s="48">
        <f t="shared" si="1"/>
        <v>0</v>
      </c>
      <c r="L17" s="44">
        <f>SUM(feb!F17 + K17)</f>
        <v>0</v>
      </c>
      <c r="M17" s="45">
        <f t="shared" si="0"/>
        <v>0</v>
      </c>
      <c r="N17" s="46">
        <f>SUM(feb!H17 + M17)</f>
        <v>0</v>
      </c>
    </row>
    <row r="18" spans="1:14" x14ac:dyDescent="0.35">
      <c r="A18" s="9" t="s">
        <v>95</v>
      </c>
      <c r="B18" s="41"/>
      <c r="C18" s="41"/>
      <c r="D18" s="41"/>
      <c r="E18" s="41"/>
      <c r="F18" s="41"/>
      <c r="G18" s="41"/>
      <c r="H18" s="41"/>
      <c r="I18" s="41"/>
      <c r="J18" s="42"/>
      <c r="K18" s="48">
        <f t="shared" si="1"/>
        <v>0</v>
      </c>
      <c r="L18" s="44">
        <f>SUM(feb!F18 + K18)</f>
        <v>0</v>
      </c>
      <c r="M18" s="45">
        <f t="shared" si="0"/>
        <v>0</v>
      </c>
      <c r="N18" s="46">
        <f>SUM(feb!H18 + M18)</f>
        <v>0</v>
      </c>
    </row>
    <row r="19" spans="1:14" x14ac:dyDescent="0.35">
      <c r="A19" s="9" t="s">
        <v>71</v>
      </c>
      <c r="B19" s="41"/>
      <c r="C19" s="41"/>
      <c r="D19" s="41"/>
      <c r="E19" s="41"/>
      <c r="F19" s="41"/>
      <c r="G19" s="41"/>
      <c r="H19" s="41"/>
      <c r="I19" s="41"/>
      <c r="J19" s="42"/>
      <c r="K19" s="48">
        <f t="shared" si="1"/>
        <v>0</v>
      </c>
      <c r="L19" s="44">
        <f>SUM(feb!F19 + K19)</f>
        <v>0</v>
      </c>
      <c r="M19" s="45">
        <f t="shared" si="0"/>
        <v>0</v>
      </c>
      <c r="N19" s="46">
        <f>SUM(feb!H19 + M19)</f>
        <v>0</v>
      </c>
    </row>
    <row r="20" spans="1:14" x14ac:dyDescent="0.35">
      <c r="A20" s="9" t="s">
        <v>82</v>
      </c>
      <c r="B20" s="41"/>
      <c r="C20" s="41"/>
      <c r="D20" s="41"/>
      <c r="E20" s="41"/>
      <c r="F20" s="41"/>
      <c r="G20" s="41"/>
      <c r="H20" s="41"/>
      <c r="I20" s="41"/>
      <c r="J20" s="42"/>
      <c r="K20" s="48">
        <f t="shared" si="1"/>
        <v>0</v>
      </c>
      <c r="L20" s="44">
        <f>SUM(feb!F20 + K20)</f>
        <v>0</v>
      </c>
      <c r="M20" s="45">
        <f t="shared" si="0"/>
        <v>0</v>
      </c>
      <c r="N20" s="46">
        <f>SUM(feb!H20 + M20)</f>
        <v>0</v>
      </c>
    </row>
    <row r="21" spans="1:14" x14ac:dyDescent="0.35">
      <c r="A21" s="9" t="s">
        <v>4</v>
      </c>
      <c r="B21" s="41">
        <v>37</v>
      </c>
      <c r="C21" s="41">
        <v>64</v>
      </c>
      <c r="D21" s="41">
        <v>94</v>
      </c>
      <c r="E21" s="41">
        <v>63</v>
      </c>
      <c r="F21" s="41">
        <v>50</v>
      </c>
      <c r="G21" s="41">
        <v>48</v>
      </c>
      <c r="H21" s="41">
        <v>108</v>
      </c>
      <c r="I21" s="41">
        <v>68</v>
      </c>
      <c r="J21" s="42">
        <v>114</v>
      </c>
      <c r="K21" s="48">
        <f t="shared" si="1"/>
        <v>9</v>
      </c>
      <c r="L21" s="44">
        <f>SUM(feb!F21 + K21)</f>
        <v>10</v>
      </c>
      <c r="M21" s="45">
        <f t="shared" si="0"/>
        <v>532</v>
      </c>
      <c r="N21" s="46">
        <f>SUM(feb!H21 + M21)</f>
        <v>595</v>
      </c>
    </row>
    <row r="22" spans="1:14" x14ac:dyDescent="0.35">
      <c r="A22" s="9" t="s">
        <v>25</v>
      </c>
      <c r="B22" s="41"/>
      <c r="C22" s="41"/>
      <c r="D22" s="41"/>
      <c r="E22" s="41"/>
      <c r="F22" s="41"/>
      <c r="G22" s="41"/>
      <c r="H22" s="41"/>
      <c r="I22" s="41"/>
      <c r="J22" s="42"/>
      <c r="K22" s="48">
        <f t="shared" si="1"/>
        <v>0</v>
      </c>
      <c r="L22" s="44">
        <f>SUM(feb!F22 + K22)</f>
        <v>0</v>
      </c>
      <c r="M22" s="45">
        <f t="shared" si="0"/>
        <v>0</v>
      </c>
      <c r="N22" s="46">
        <f>SUM(feb!H22 + M22)</f>
        <v>0</v>
      </c>
    </row>
    <row r="23" spans="1:14" x14ac:dyDescent="0.35">
      <c r="A23" s="9" t="s">
        <v>101</v>
      </c>
      <c r="B23" s="41"/>
      <c r="C23" s="41">
        <v>54</v>
      </c>
      <c r="D23" s="41">
        <v>76</v>
      </c>
      <c r="E23" s="41"/>
      <c r="F23" s="41"/>
      <c r="G23" s="41"/>
      <c r="H23" s="41">
        <v>84</v>
      </c>
      <c r="I23" s="41">
        <v>67</v>
      </c>
      <c r="J23" s="42">
        <v>86</v>
      </c>
      <c r="K23" s="48">
        <f t="shared" si="1"/>
        <v>5</v>
      </c>
      <c r="L23" s="44">
        <f>SUM(feb!F23 + K23)</f>
        <v>8</v>
      </c>
      <c r="M23" s="45">
        <f t="shared" si="0"/>
        <v>281</v>
      </c>
      <c r="N23" s="46">
        <f>SUM(feb!H23 + M23)</f>
        <v>468</v>
      </c>
    </row>
    <row r="24" spans="1:14" x14ac:dyDescent="0.35">
      <c r="A24" s="9" t="s">
        <v>67</v>
      </c>
      <c r="B24" s="41"/>
      <c r="C24" s="41"/>
      <c r="D24" s="41"/>
      <c r="E24" s="41"/>
      <c r="F24" s="41"/>
      <c r="G24" s="41"/>
      <c r="H24" s="41"/>
      <c r="I24" s="41">
        <v>68</v>
      </c>
      <c r="J24" s="42"/>
      <c r="K24" s="48">
        <f t="shared" si="1"/>
        <v>1</v>
      </c>
      <c r="L24" s="44">
        <f>SUM(feb!F24 + K24)</f>
        <v>1</v>
      </c>
      <c r="M24" s="45">
        <f t="shared" si="0"/>
        <v>68</v>
      </c>
      <c r="N24" s="46">
        <f>SUM(feb!H24 + M24)</f>
        <v>68</v>
      </c>
    </row>
    <row r="25" spans="1:14" x14ac:dyDescent="0.35">
      <c r="A25" s="9" t="s">
        <v>68</v>
      </c>
      <c r="B25" s="41"/>
      <c r="C25" s="41">
        <v>54</v>
      </c>
      <c r="D25" s="41"/>
      <c r="E25" s="41"/>
      <c r="F25" s="41"/>
      <c r="G25" s="41"/>
      <c r="H25" s="41">
        <v>84</v>
      </c>
      <c r="I25" s="41"/>
      <c r="J25" s="42">
        <v>86</v>
      </c>
      <c r="K25" s="48">
        <f t="shared" si="1"/>
        <v>3</v>
      </c>
      <c r="L25" s="44">
        <f>SUM(feb!F25 + K25)</f>
        <v>6</v>
      </c>
      <c r="M25" s="45">
        <f t="shared" si="0"/>
        <v>138</v>
      </c>
      <c r="N25" s="46">
        <f>SUM(feb!H25 + M25)</f>
        <v>325</v>
      </c>
    </row>
    <row r="26" spans="1:14" x14ac:dyDescent="0.35">
      <c r="A26" s="9" t="s">
        <v>5</v>
      </c>
      <c r="B26" s="41"/>
      <c r="C26" s="41">
        <v>54</v>
      </c>
      <c r="D26" s="41">
        <v>76</v>
      </c>
      <c r="E26" s="41"/>
      <c r="F26" s="41"/>
      <c r="G26" s="41"/>
      <c r="H26" s="41">
        <v>84</v>
      </c>
      <c r="I26" s="41">
        <v>67</v>
      </c>
      <c r="J26" s="42">
        <v>86</v>
      </c>
      <c r="K26" s="48">
        <f t="shared" si="1"/>
        <v>5</v>
      </c>
      <c r="L26" s="44">
        <f>SUM(feb!F26 + K26)</f>
        <v>8</v>
      </c>
      <c r="M26" s="45">
        <f t="shared" si="0"/>
        <v>281</v>
      </c>
      <c r="N26" s="46">
        <f>SUM(feb!H26 + M26)</f>
        <v>468</v>
      </c>
    </row>
    <row r="27" spans="1:14" x14ac:dyDescent="0.35">
      <c r="A27" s="9" t="s">
        <v>6</v>
      </c>
      <c r="B27" s="41"/>
      <c r="C27" s="41"/>
      <c r="D27" s="41"/>
      <c r="E27" s="41"/>
      <c r="F27" s="41"/>
      <c r="G27" s="41"/>
      <c r="H27" s="41"/>
      <c r="I27" s="41"/>
      <c r="J27" s="42"/>
      <c r="K27" s="48">
        <f t="shared" si="1"/>
        <v>0</v>
      </c>
      <c r="L27" s="44">
        <f>SUM(feb!F27 + K27)</f>
        <v>1</v>
      </c>
      <c r="M27" s="45">
        <f t="shared" si="0"/>
        <v>0</v>
      </c>
      <c r="N27" s="46">
        <f>SUM(feb!H27 + M27)</f>
        <v>48</v>
      </c>
    </row>
    <row r="28" spans="1:14" x14ac:dyDescent="0.35">
      <c r="A28" s="9" t="s">
        <v>116</v>
      </c>
      <c r="B28" s="41"/>
      <c r="C28" s="41"/>
      <c r="D28" s="41"/>
      <c r="E28" s="41">
        <v>58</v>
      </c>
      <c r="F28" s="41"/>
      <c r="G28" s="41"/>
      <c r="H28" s="41"/>
      <c r="I28" s="41">
        <v>62</v>
      </c>
      <c r="J28" s="42"/>
      <c r="K28" s="48">
        <f t="shared" si="1"/>
        <v>2</v>
      </c>
      <c r="L28" s="44">
        <f>SUM(feb!F28 + K28)</f>
        <v>2</v>
      </c>
      <c r="M28" s="45">
        <f t="shared" si="0"/>
        <v>120</v>
      </c>
      <c r="N28" s="46">
        <f>SUM(feb!H28 + M28)</f>
        <v>120</v>
      </c>
    </row>
    <row r="29" spans="1:14" x14ac:dyDescent="0.35">
      <c r="A29" s="9" t="s">
        <v>149</v>
      </c>
      <c r="B29" s="41"/>
      <c r="C29" s="41"/>
      <c r="D29" s="41"/>
      <c r="E29" s="41"/>
      <c r="F29" s="41"/>
      <c r="G29" s="41"/>
      <c r="H29" s="41"/>
      <c r="I29" s="41">
        <v>68</v>
      </c>
      <c r="J29" s="42"/>
      <c r="K29" s="48">
        <f t="shared" ref="K29:K31" si="2">COUNT(B29:J29)</f>
        <v>1</v>
      </c>
      <c r="L29" s="44">
        <f>SUM(feb!F29 + K29)</f>
        <v>1</v>
      </c>
      <c r="M29" s="45">
        <f t="shared" ref="M29:M31" si="3">SUM(B29:I29)</f>
        <v>68</v>
      </c>
      <c r="N29" s="46">
        <f>SUM(feb!H29 + M29)</f>
        <v>68</v>
      </c>
    </row>
    <row r="30" spans="1:14" x14ac:dyDescent="0.35">
      <c r="A30" s="9" t="s">
        <v>150</v>
      </c>
      <c r="B30" s="41"/>
      <c r="C30" s="41">
        <v>64</v>
      </c>
      <c r="D30" s="41"/>
      <c r="E30" s="41"/>
      <c r="F30" s="41"/>
      <c r="G30" s="41"/>
      <c r="H30" s="41">
        <v>108</v>
      </c>
      <c r="I30" s="41"/>
      <c r="J30" s="42">
        <v>177</v>
      </c>
      <c r="K30" s="48">
        <f t="shared" si="2"/>
        <v>3</v>
      </c>
      <c r="L30" s="44">
        <f>SUM(feb!F30 + K30)</f>
        <v>4</v>
      </c>
      <c r="M30" s="45">
        <f t="shared" si="3"/>
        <v>172</v>
      </c>
      <c r="N30" s="46">
        <f>SUM(feb!H30 + M30)</f>
        <v>235</v>
      </c>
    </row>
    <row r="31" spans="1:14" x14ac:dyDescent="0.35">
      <c r="A31" s="9" t="s">
        <v>151</v>
      </c>
      <c r="B31" s="41"/>
      <c r="C31" s="41"/>
      <c r="D31" s="41"/>
      <c r="E31" s="41"/>
      <c r="F31" s="41"/>
      <c r="G31" s="41"/>
      <c r="H31" s="41"/>
      <c r="I31" s="41"/>
      <c r="J31" s="42"/>
      <c r="K31" s="48">
        <f t="shared" si="2"/>
        <v>0</v>
      </c>
      <c r="L31" s="44">
        <f>SUM(feb!F31 + K31)</f>
        <v>0</v>
      </c>
      <c r="M31" s="45">
        <f t="shared" si="3"/>
        <v>0</v>
      </c>
      <c r="N31" s="46">
        <f>SUM(feb!H31 + M31)</f>
        <v>0</v>
      </c>
    </row>
    <row r="32" spans="1:14" x14ac:dyDescent="0.35">
      <c r="A32" s="9" t="s">
        <v>7</v>
      </c>
      <c r="B32" s="41"/>
      <c r="C32" s="41"/>
      <c r="D32" s="41"/>
      <c r="E32" s="41">
        <v>63</v>
      </c>
      <c r="F32" s="41"/>
      <c r="G32" s="41"/>
      <c r="H32" s="41">
        <v>108</v>
      </c>
      <c r="I32" s="41"/>
      <c r="J32" s="42"/>
      <c r="K32" s="48">
        <f t="shared" si="1"/>
        <v>2</v>
      </c>
      <c r="L32" s="44">
        <f>SUM(feb!F32 + K32)</f>
        <v>6</v>
      </c>
      <c r="M32" s="45">
        <f t="shared" si="0"/>
        <v>171</v>
      </c>
      <c r="N32" s="46">
        <f>SUM(feb!H32 + M32)</f>
        <v>452</v>
      </c>
    </row>
    <row r="33" spans="1:14" x14ac:dyDescent="0.35">
      <c r="A33" s="20" t="s">
        <v>79</v>
      </c>
      <c r="B33" s="41"/>
      <c r="C33" s="41">
        <v>64</v>
      </c>
      <c r="D33" s="41"/>
      <c r="E33" s="41">
        <v>63</v>
      </c>
      <c r="F33" s="41"/>
      <c r="G33" s="41"/>
      <c r="H33" s="41"/>
      <c r="I33" s="41"/>
      <c r="J33" s="42"/>
      <c r="K33" s="48">
        <f t="shared" si="1"/>
        <v>2</v>
      </c>
      <c r="L33" s="44">
        <f>SUM(feb!F33 + K33)</f>
        <v>2</v>
      </c>
      <c r="M33" s="45">
        <f t="shared" si="0"/>
        <v>127</v>
      </c>
      <c r="N33" s="46">
        <f>SUM(feb!H33 + M33)</f>
        <v>127</v>
      </c>
    </row>
    <row r="34" spans="1:14" x14ac:dyDescent="0.35">
      <c r="A34" s="20" t="s">
        <v>94</v>
      </c>
      <c r="B34" s="41"/>
      <c r="C34" s="41"/>
      <c r="D34" s="41"/>
      <c r="E34" s="41"/>
      <c r="F34" s="41"/>
      <c r="G34" s="41"/>
      <c r="H34" s="41"/>
      <c r="I34" s="41"/>
      <c r="J34" s="42"/>
      <c r="K34" s="48">
        <f t="shared" si="1"/>
        <v>0</v>
      </c>
      <c r="L34" s="44">
        <f>SUM(feb!F34 + K34)</f>
        <v>0</v>
      </c>
      <c r="M34" s="45">
        <f t="shared" si="0"/>
        <v>0</v>
      </c>
      <c r="N34" s="46">
        <f>SUM(feb!H34 + M34)</f>
        <v>0</v>
      </c>
    </row>
    <row r="35" spans="1:14" x14ac:dyDescent="0.35">
      <c r="A35" s="20" t="s">
        <v>96</v>
      </c>
      <c r="B35" s="41"/>
      <c r="C35" s="41"/>
      <c r="D35" s="41">
        <v>95</v>
      </c>
      <c r="E35" s="41"/>
      <c r="F35" s="41"/>
      <c r="G35" s="41"/>
      <c r="H35" s="41"/>
      <c r="I35" s="41"/>
      <c r="J35" s="42"/>
      <c r="K35" s="48">
        <f t="shared" si="1"/>
        <v>1</v>
      </c>
      <c r="L35" s="44">
        <f>SUM(feb!F35 + K35)</f>
        <v>2</v>
      </c>
      <c r="M35" s="45">
        <f t="shared" ref="M35:M67" si="4">SUM(B35:I35)</f>
        <v>95</v>
      </c>
      <c r="N35" s="46">
        <f>SUM(feb!H35 + M35)</f>
        <v>158</v>
      </c>
    </row>
    <row r="36" spans="1:14" x14ac:dyDescent="0.35">
      <c r="A36" s="20" t="s">
        <v>104</v>
      </c>
      <c r="B36" s="41"/>
      <c r="C36" s="41">
        <v>64</v>
      </c>
      <c r="D36" s="41">
        <v>95</v>
      </c>
      <c r="E36" s="41"/>
      <c r="F36" s="41"/>
      <c r="G36" s="41"/>
      <c r="H36" s="41"/>
      <c r="I36" s="41"/>
      <c r="J36" s="42"/>
      <c r="K36" s="48">
        <f t="shared" si="1"/>
        <v>2</v>
      </c>
      <c r="L36" s="44">
        <f>SUM(feb!F36 + K36)</f>
        <v>6</v>
      </c>
      <c r="M36" s="45">
        <f t="shared" si="4"/>
        <v>159</v>
      </c>
      <c r="N36" s="46">
        <f>SUM(feb!H36 + M36)</f>
        <v>440</v>
      </c>
    </row>
    <row r="37" spans="1:14" x14ac:dyDescent="0.35">
      <c r="A37" s="20" t="s">
        <v>109</v>
      </c>
      <c r="B37" s="41"/>
      <c r="C37" s="41">
        <v>64</v>
      </c>
      <c r="D37" s="41">
        <v>94</v>
      </c>
      <c r="E37" s="41">
        <v>63</v>
      </c>
      <c r="F37" s="41"/>
      <c r="G37" s="41"/>
      <c r="H37" s="41"/>
      <c r="I37" s="41">
        <v>68</v>
      </c>
      <c r="J37" s="42"/>
      <c r="K37" s="48">
        <f t="shared" si="1"/>
        <v>4</v>
      </c>
      <c r="L37" s="44">
        <f>SUM(feb!F37 + K37)</f>
        <v>6</v>
      </c>
      <c r="M37" s="45">
        <f t="shared" si="4"/>
        <v>289</v>
      </c>
      <c r="N37" s="46">
        <f>SUM(feb!H37 + M37)</f>
        <v>428</v>
      </c>
    </row>
    <row r="38" spans="1:14" x14ac:dyDescent="0.35">
      <c r="A38" s="20" t="s">
        <v>72</v>
      </c>
      <c r="B38" s="41"/>
      <c r="C38" s="41"/>
      <c r="D38" s="41"/>
      <c r="E38" s="41"/>
      <c r="F38" s="41"/>
      <c r="G38" s="41"/>
      <c r="H38" s="41"/>
      <c r="I38" s="41"/>
      <c r="J38" s="42"/>
      <c r="K38" s="48">
        <f t="shared" si="1"/>
        <v>0</v>
      </c>
      <c r="L38" s="44">
        <f>SUM(feb!F38 + K38)</f>
        <v>0</v>
      </c>
      <c r="M38" s="45">
        <f t="shared" si="4"/>
        <v>0</v>
      </c>
      <c r="N38" s="46">
        <f>SUM(feb!H38 + M38)</f>
        <v>0</v>
      </c>
    </row>
    <row r="39" spans="1:14" x14ac:dyDescent="0.35">
      <c r="A39" s="20" t="s">
        <v>90</v>
      </c>
      <c r="B39" s="41"/>
      <c r="C39" s="41"/>
      <c r="D39" s="41"/>
      <c r="E39" s="41"/>
      <c r="F39" s="41"/>
      <c r="G39" s="41"/>
      <c r="H39" s="41"/>
      <c r="I39" s="41"/>
      <c r="J39" s="42"/>
      <c r="K39" s="48">
        <f t="shared" si="1"/>
        <v>0</v>
      </c>
      <c r="L39" s="44">
        <f>SUM(feb!F39 + K39)</f>
        <v>0</v>
      </c>
      <c r="M39" s="45">
        <f t="shared" si="4"/>
        <v>0</v>
      </c>
      <c r="N39" s="46">
        <f>SUM(feb!H39 + M39)</f>
        <v>0</v>
      </c>
    </row>
    <row r="40" spans="1:14" x14ac:dyDescent="0.35">
      <c r="A40" s="9" t="s">
        <v>77</v>
      </c>
      <c r="B40" s="41"/>
      <c r="C40" s="41"/>
      <c r="D40" s="41"/>
      <c r="E40" s="41"/>
      <c r="F40" s="41"/>
      <c r="G40" s="41"/>
      <c r="H40" s="41"/>
      <c r="I40" s="41"/>
      <c r="J40" s="42"/>
      <c r="K40" s="48">
        <f t="shared" si="1"/>
        <v>0</v>
      </c>
      <c r="L40" s="44">
        <f>SUM(feb!F40 + K40)</f>
        <v>0</v>
      </c>
      <c r="M40" s="45">
        <f t="shared" si="4"/>
        <v>0</v>
      </c>
      <c r="N40" s="46">
        <f>SUM(feb!H40 + M40)</f>
        <v>0</v>
      </c>
    </row>
    <row r="41" spans="1:14" x14ac:dyDescent="0.35">
      <c r="A41" s="9" t="s">
        <v>8</v>
      </c>
      <c r="B41" s="41"/>
      <c r="C41" s="41"/>
      <c r="D41" s="41">
        <v>50</v>
      </c>
      <c r="E41" s="41"/>
      <c r="F41" s="41"/>
      <c r="G41" s="41"/>
      <c r="H41" s="41">
        <v>62</v>
      </c>
      <c r="I41" s="41"/>
      <c r="J41" s="42"/>
      <c r="K41" s="48">
        <f t="shared" si="1"/>
        <v>2</v>
      </c>
      <c r="L41" s="44">
        <f>SUM(feb!F41 + K41)</f>
        <v>3</v>
      </c>
      <c r="M41" s="45">
        <f t="shared" si="4"/>
        <v>112</v>
      </c>
      <c r="N41" s="46">
        <f>SUM(feb!H41 + M41)</f>
        <v>160</v>
      </c>
    </row>
    <row r="42" spans="1:14" x14ac:dyDescent="0.35">
      <c r="A42" s="9" t="s">
        <v>50</v>
      </c>
      <c r="B42" s="41"/>
      <c r="C42" s="41">
        <v>54</v>
      </c>
      <c r="D42" s="41">
        <v>76</v>
      </c>
      <c r="E42" s="41">
        <v>58</v>
      </c>
      <c r="F42" s="41"/>
      <c r="G42" s="41"/>
      <c r="H42" s="41">
        <v>84</v>
      </c>
      <c r="I42" s="41">
        <v>62</v>
      </c>
      <c r="J42" s="42">
        <v>86</v>
      </c>
      <c r="K42" s="48">
        <f t="shared" si="1"/>
        <v>6</v>
      </c>
      <c r="L42" s="44">
        <f>SUM(feb!F42 + K42)</f>
        <v>9</v>
      </c>
      <c r="M42" s="45">
        <f t="shared" si="4"/>
        <v>334</v>
      </c>
      <c r="N42" s="46">
        <f>SUM(feb!H42 + M42)</f>
        <v>515</v>
      </c>
    </row>
    <row r="43" spans="1:14" x14ac:dyDescent="0.35">
      <c r="A43" s="9" t="s">
        <v>108</v>
      </c>
      <c r="B43" s="41"/>
      <c r="C43" s="41"/>
      <c r="D43" s="41">
        <v>76</v>
      </c>
      <c r="E43" s="41"/>
      <c r="F43" s="41"/>
      <c r="G43" s="41"/>
      <c r="H43" s="41">
        <v>84</v>
      </c>
      <c r="I43" s="41">
        <v>67</v>
      </c>
      <c r="J43" s="42">
        <v>86</v>
      </c>
      <c r="K43" s="48">
        <f t="shared" si="1"/>
        <v>4</v>
      </c>
      <c r="L43" s="44">
        <f>SUM(feb!F43 + K43)</f>
        <v>5</v>
      </c>
      <c r="M43" s="45">
        <f t="shared" si="4"/>
        <v>227</v>
      </c>
      <c r="N43" s="46">
        <f>SUM(feb!H43 + M43)</f>
        <v>289</v>
      </c>
    </row>
    <row r="44" spans="1:14" x14ac:dyDescent="0.35">
      <c r="A44" s="9" t="s">
        <v>80</v>
      </c>
      <c r="B44" s="41"/>
      <c r="C44" s="41">
        <v>64</v>
      </c>
      <c r="D44" s="41">
        <v>95</v>
      </c>
      <c r="E44" s="41"/>
      <c r="F44" s="41"/>
      <c r="G44" s="41"/>
      <c r="H44" s="41">
        <v>108</v>
      </c>
      <c r="I44" s="41">
        <v>68</v>
      </c>
      <c r="J44" s="42"/>
      <c r="K44" s="48">
        <f t="shared" si="1"/>
        <v>4</v>
      </c>
      <c r="L44" s="44">
        <f>SUM(feb!F44 + K44)</f>
        <v>7</v>
      </c>
      <c r="M44" s="45">
        <f t="shared" si="4"/>
        <v>335</v>
      </c>
      <c r="N44" s="46">
        <f>SUM(feb!H44 + M44)</f>
        <v>554</v>
      </c>
    </row>
    <row r="45" spans="1:14" x14ac:dyDescent="0.35">
      <c r="A45" s="9" t="s">
        <v>24</v>
      </c>
      <c r="B45" s="41"/>
      <c r="C45" s="41"/>
      <c r="D45" s="41"/>
      <c r="E45" s="41"/>
      <c r="F45" s="41"/>
      <c r="G45" s="41"/>
      <c r="H45" s="41"/>
      <c r="I45" s="41"/>
      <c r="J45" s="42"/>
      <c r="K45" s="48">
        <f t="shared" si="1"/>
        <v>0</v>
      </c>
      <c r="L45" s="44">
        <f>SUM(feb!F45 + K45)</f>
        <v>0</v>
      </c>
      <c r="M45" s="45">
        <f t="shared" si="4"/>
        <v>0</v>
      </c>
      <c r="N45" s="46">
        <f>SUM(feb!H45 + M45)</f>
        <v>0</v>
      </c>
    </row>
    <row r="46" spans="1:14" x14ac:dyDescent="0.35">
      <c r="A46" s="9" t="s">
        <v>64</v>
      </c>
      <c r="B46" s="41"/>
      <c r="C46" s="41"/>
      <c r="D46" s="41"/>
      <c r="E46" s="41"/>
      <c r="F46" s="41"/>
      <c r="G46" s="41"/>
      <c r="H46" s="41"/>
      <c r="I46" s="41"/>
      <c r="J46" s="42"/>
      <c r="K46" s="48">
        <f t="shared" si="1"/>
        <v>0</v>
      </c>
      <c r="L46" s="44">
        <f>SUM(feb!F46 + K46)</f>
        <v>0</v>
      </c>
      <c r="M46" s="45">
        <f t="shared" si="4"/>
        <v>0</v>
      </c>
      <c r="N46" s="46">
        <f>SUM(feb!H46 + M46)</f>
        <v>0</v>
      </c>
    </row>
    <row r="47" spans="1:14" x14ac:dyDescent="0.35">
      <c r="A47" s="9" t="s">
        <v>9</v>
      </c>
      <c r="B47" s="41"/>
      <c r="C47" s="41"/>
      <c r="D47" s="41"/>
      <c r="E47" s="41"/>
      <c r="F47" s="41"/>
      <c r="G47" s="41"/>
      <c r="H47" s="41"/>
      <c r="I47" s="41"/>
      <c r="J47" s="42"/>
      <c r="K47" s="48">
        <f t="shared" si="1"/>
        <v>0</v>
      </c>
      <c r="L47" s="44">
        <f>SUM(feb!F47 + K47)</f>
        <v>0</v>
      </c>
      <c r="M47" s="45">
        <f t="shared" si="4"/>
        <v>0</v>
      </c>
      <c r="N47" s="46">
        <f>SUM(feb!H47 + M47)</f>
        <v>0</v>
      </c>
    </row>
    <row r="48" spans="1:14" x14ac:dyDescent="0.35">
      <c r="A48" s="9" t="s">
        <v>78</v>
      </c>
      <c r="B48" s="41"/>
      <c r="C48" s="41"/>
      <c r="D48" s="41">
        <v>76</v>
      </c>
      <c r="E48" s="41"/>
      <c r="F48" s="41"/>
      <c r="G48" s="41"/>
      <c r="H48" s="41">
        <v>84</v>
      </c>
      <c r="I48" s="41">
        <v>67</v>
      </c>
      <c r="J48" s="42">
        <v>86</v>
      </c>
      <c r="K48" s="48">
        <f t="shared" si="1"/>
        <v>4</v>
      </c>
      <c r="L48" s="44">
        <f>SUM(feb!F48 + K48)</f>
        <v>5</v>
      </c>
      <c r="M48" s="45">
        <f t="shared" si="4"/>
        <v>227</v>
      </c>
      <c r="N48" s="46">
        <f>SUM(feb!H48 + M48)</f>
        <v>294</v>
      </c>
    </row>
    <row r="49" spans="1:14" x14ac:dyDescent="0.35">
      <c r="A49" s="9" t="s">
        <v>10</v>
      </c>
      <c r="B49" s="41"/>
      <c r="C49" s="41"/>
      <c r="D49" s="41">
        <v>94</v>
      </c>
      <c r="E49" s="41">
        <v>63</v>
      </c>
      <c r="F49" s="41"/>
      <c r="G49" s="41">
        <v>48</v>
      </c>
      <c r="H49" s="41">
        <v>108</v>
      </c>
      <c r="I49" s="41">
        <v>68</v>
      </c>
      <c r="J49" s="42">
        <v>114</v>
      </c>
      <c r="K49" s="48">
        <f t="shared" si="1"/>
        <v>6</v>
      </c>
      <c r="L49" s="44">
        <f>SUM(feb!F49 + K49)</f>
        <v>10</v>
      </c>
      <c r="M49" s="45">
        <f t="shared" si="4"/>
        <v>381</v>
      </c>
      <c r="N49" s="46">
        <f>SUM(feb!H49 + M49)</f>
        <v>662</v>
      </c>
    </row>
    <row r="50" spans="1:14" x14ac:dyDescent="0.35">
      <c r="A50" s="9" t="s">
        <v>53</v>
      </c>
      <c r="B50" s="41"/>
      <c r="C50" s="41"/>
      <c r="D50" s="41"/>
      <c r="E50" s="41"/>
      <c r="F50" s="41"/>
      <c r="G50" s="41"/>
      <c r="H50" s="41"/>
      <c r="I50" s="41"/>
      <c r="J50" s="42"/>
      <c r="K50" s="48">
        <f t="shared" si="1"/>
        <v>0</v>
      </c>
      <c r="L50" s="44">
        <f>SUM(feb!F50 + K50)</f>
        <v>1</v>
      </c>
      <c r="M50" s="45">
        <f t="shared" si="4"/>
        <v>0</v>
      </c>
      <c r="N50" s="46">
        <f>SUM(feb!H50 + M50)</f>
        <v>48</v>
      </c>
    </row>
    <row r="51" spans="1:14" x14ac:dyDescent="0.35">
      <c r="A51" s="9" t="s">
        <v>11</v>
      </c>
      <c r="B51" s="41"/>
      <c r="C51" s="41"/>
      <c r="D51" s="41"/>
      <c r="E51" s="41"/>
      <c r="F51" s="41"/>
      <c r="G51" s="41"/>
      <c r="H51" s="41"/>
      <c r="I51" s="41"/>
      <c r="J51" s="42"/>
      <c r="K51" s="48">
        <f t="shared" si="1"/>
        <v>0</v>
      </c>
      <c r="L51" s="44">
        <f>SUM(feb!F51 + K51)</f>
        <v>0</v>
      </c>
      <c r="M51" s="45">
        <f t="shared" si="4"/>
        <v>0</v>
      </c>
      <c r="N51" s="46">
        <f>SUM(feb!H51 + M51)</f>
        <v>0</v>
      </c>
    </row>
    <row r="52" spans="1:14" x14ac:dyDescent="0.35">
      <c r="A52" s="9" t="s">
        <v>49</v>
      </c>
      <c r="B52" s="41"/>
      <c r="C52" s="41"/>
      <c r="D52" s="41"/>
      <c r="E52" s="41"/>
      <c r="F52" s="41"/>
      <c r="G52" s="41"/>
      <c r="H52" s="41"/>
      <c r="I52" s="41"/>
      <c r="J52" s="42"/>
      <c r="K52" s="48">
        <f t="shared" si="1"/>
        <v>0</v>
      </c>
      <c r="L52" s="44">
        <f>SUM(feb!F52 + K52)</f>
        <v>0</v>
      </c>
      <c r="M52" s="45">
        <f t="shared" si="4"/>
        <v>0</v>
      </c>
      <c r="N52" s="46">
        <f>SUM(feb!H52 + M52)</f>
        <v>0</v>
      </c>
    </row>
    <row r="53" spans="1:14" x14ac:dyDescent="0.35">
      <c r="A53" s="9" t="s">
        <v>23</v>
      </c>
      <c r="B53" s="41"/>
      <c r="C53" s="41"/>
      <c r="D53" s="41"/>
      <c r="E53" s="41"/>
      <c r="F53" s="41"/>
      <c r="G53" s="41"/>
      <c r="H53" s="41"/>
      <c r="I53" s="41"/>
      <c r="J53" s="42"/>
      <c r="K53" s="48">
        <f t="shared" si="1"/>
        <v>0</v>
      </c>
      <c r="L53" s="44">
        <f>SUM(feb!F53 + K53)</f>
        <v>1</v>
      </c>
      <c r="M53" s="45">
        <f t="shared" si="4"/>
        <v>0</v>
      </c>
      <c r="N53" s="46">
        <f>SUM(feb!H53 + M53)</f>
        <v>48</v>
      </c>
    </row>
    <row r="54" spans="1:14" x14ac:dyDescent="0.35">
      <c r="A54" s="9" t="s">
        <v>120</v>
      </c>
      <c r="B54" s="41"/>
      <c r="C54" s="41"/>
      <c r="D54" s="41"/>
      <c r="E54" s="41"/>
      <c r="F54" s="41"/>
      <c r="G54" s="41"/>
      <c r="H54" s="41"/>
      <c r="I54" s="41"/>
      <c r="J54" s="42"/>
      <c r="K54" s="48">
        <f t="shared" si="1"/>
        <v>0</v>
      </c>
      <c r="L54" s="44">
        <f>SUM(feb!F54 + K54)</f>
        <v>0</v>
      </c>
      <c r="M54" s="45">
        <f t="shared" ref="M54" si="5">SUM(B54:I54)</f>
        <v>0</v>
      </c>
      <c r="N54" s="46">
        <f>SUM(feb!H54 + M54)</f>
        <v>0</v>
      </c>
    </row>
    <row r="55" spans="1:14" x14ac:dyDescent="0.35">
      <c r="A55" s="9" t="s">
        <v>85</v>
      </c>
      <c r="B55" s="41"/>
      <c r="C55" s="41">
        <v>54</v>
      </c>
      <c r="D55" s="41">
        <v>76</v>
      </c>
      <c r="E55" s="41"/>
      <c r="F55" s="41"/>
      <c r="G55" s="41"/>
      <c r="H55" s="41">
        <v>84</v>
      </c>
      <c r="I55" s="41">
        <v>67</v>
      </c>
      <c r="J55" s="42">
        <v>86</v>
      </c>
      <c r="K55" s="48">
        <f t="shared" si="1"/>
        <v>5</v>
      </c>
      <c r="L55" s="44">
        <f>SUM(feb!F55 + K55)</f>
        <v>7</v>
      </c>
      <c r="M55" s="45">
        <f t="shared" si="4"/>
        <v>281</v>
      </c>
      <c r="N55" s="46">
        <f>SUM(feb!H55 + M55)</f>
        <v>406</v>
      </c>
    </row>
    <row r="56" spans="1:14" x14ac:dyDescent="0.35">
      <c r="A56" s="9" t="s">
        <v>69</v>
      </c>
      <c r="B56" s="41"/>
      <c r="C56" s="41"/>
      <c r="D56" s="41">
        <v>76</v>
      </c>
      <c r="E56" s="41"/>
      <c r="F56" s="41"/>
      <c r="G56" s="41"/>
      <c r="H56" s="41"/>
      <c r="I56" s="41">
        <v>67</v>
      </c>
      <c r="J56" s="42"/>
      <c r="K56" s="48">
        <f t="shared" si="1"/>
        <v>2</v>
      </c>
      <c r="L56" s="44">
        <f>SUM(feb!F56 + K56)</f>
        <v>5</v>
      </c>
      <c r="M56" s="45">
        <f t="shared" si="4"/>
        <v>143</v>
      </c>
      <c r="N56" s="46">
        <f>SUM(feb!H56 + M56)</f>
        <v>330</v>
      </c>
    </row>
    <row r="57" spans="1:14" x14ac:dyDescent="0.35">
      <c r="A57" s="9" t="s">
        <v>105</v>
      </c>
      <c r="B57" s="41"/>
      <c r="C57" s="41"/>
      <c r="D57" s="41"/>
      <c r="E57" s="41"/>
      <c r="F57" s="41"/>
      <c r="G57" s="41"/>
      <c r="H57" s="41"/>
      <c r="I57" s="41"/>
      <c r="J57" s="42"/>
      <c r="K57" s="48">
        <f t="shared" si="1"/>
        <v>0</v>
      </c>
      <c r="L57" s="44">
        <f>SUM(feb!F57 + K57)</f>
        <v>0</v>
      </c>
      <c r="M57" s="45">
        <f t="shared" si="4"/>
        <v>0</v>
      </c>
      <c r="N57" s="46">
        <f>SUM(feb!H57 + M57)</f>
        <v>0</v>
      </c>
    </row>
    <row r="58" spans="1:14" x14ac:dyDescent="0.35">
      <c r="A58" s="9" t="s">
        <v>57</v>
      </c>
      <c r="B58" s="41"/>
      <c r="C58" s="41"/>
      <c r="D58" s="41"/>
      <c r="E58" s="41"/>
      <c r="F58" s="41"/>
      <c r="G58" s="41"/>
      <c r="H58" s="41"/>
      <c r="I58" s="41"/>
      <c r="J58" s="42"/>
      <c r="K58" s="48">
        <f t="shared" si="1"/>
        <v>0</v>
      </c>
      <c r="L58" s="44">
        <f>SUM(feb!F58 + K58)</f>
        <v>0</v>
      </c>
      <c r="M58" s="45">
        <f t="shared" si="4"/>
        <v>0</v>
      </c>
      <c r="N58" s="46">
        <f>SUM(feb!H58 + M58)</f>
        <v>0</v>
      </c>
    </row>
    <row r="59" spans="1:14" x14ac:dyDescent="0.35">
      <c r="A59" s="9" t="s">
        <v>152</v>
      </c>
      <c r="B59" s="41"/>
      <c r="C59" s="41"/>
      <c r="D59" s="41"/>
      <c r="E59" s="41"/>
      <c r="F59" s="41"/>
      <c r="G59" s="41"/>
      <c r="H59" s="41"/>
      <c r="I59" s="41"/>
      <c r="J59" s="42"/>
      <c r="K59" s="48">
        <f t="shared" ref="K59" si="6">COUNT(B59:J59)</f>
        <v>0</v>
      </c>
      <c r="L59" s="44">
        <f>SUM(feb!F59 + K59)</f>
        <v>0</v>
      </c>
      <c r="M59" s="45">
        <f t="shared" ref="M59" si="7">SUM(B59:I59)</f>
        <v>0</v>
      </c>
      <c r="N59" s="46">
        <f>SUM(feb!H59 + M59)</f>
        <v>0</v>
      </c>
    </row>
    <row r="60" spans="1:14" x14ac:dyDescent="0.35">
      <c r="A60" s="9" t="s">
        <v>51</v>
      </c>
      <c r="B60" s="41"/>
      <c r="C60" s="41">
        <v>54</v>
      </c>
      <c r="D60" s="41"/>
      <c r="E60" s="41"/>
      <c r="F60" s="41"/>
      <c r="G60" s="41"/>
      <c r="H60" s="41">
        <v>84</v>
      </c>
      <c r="I60" s="41">
        <v>67</v>
      </c>
      <c r="J60" s="42">
        <v>86</v>
      </c>
      <c r="K60" s="48">
        <f t="shared" si="1"/>
        <v>4</v>
      </c>
      <c r="L60" s="44">
        <f>SUM(feb!F60 + K60)</f>
        <v>6</v>
      </c>
      <c r="M60" s="45">
        <f t="shared" si="4"/>
        <v>205</v>
      </c>
      <c r="N60" s="46">
        <f>SUM(feb!H60 + M60)</f>
        <v>330</v>
      </c>
    </row>
    <row r="61" spans="1:14" x14ac:dyDescent="0.35">
      <c r="A61" s="9" t="s">
        <v>70</v>
      </c>
      <c r="B61" s="41"/>
      <c r="C61" s="41"/>
      <c r="D61" s="41"/>
      <c r="E61" s="41"/>
      <c r="F61" s="41"/>
      <c r="G61" s="41"/>
      <c r="H61" s="41"/>
      <c r="I61" s="41"/>
      <c r="J61" s="42"/>
      <c r="K61" s="48">
        <f t="shared" si="1"/>
        <v>0</v>
      </c>
      <c r="L61" s="44">
        <f>SUM(feb!F61 + K61)</f>
        <v>0</v>
      </c>
      <c r="M61" s="45">
        <f t="shared" si="4"/>
        <v>0</v>
      </c>
      <c r="N61" s="46">
        <f>SUM(feb!H61 + M61)</f>
        <v>0</v>
      </c>
    </row>
    <row r="62" spans="1:14" x14ac:dyDescent="0.35">
      <c r="A62" s="9" t="s">
        <v>12</v>
      </c>
      <c r="B62" s="41"/>
      <c r="C62" s="41"/>
      <c r="D62" s="41">
        <v>50</v>
      </c>
      <c r="E62" s="41">
        <v>58</v>
      </c>
      <c r="F62" s="41"/>
      <c r="G62" s="41"/>
      <c r="H62" s="41"/>
      <c r="I62" s="41"/>
      <c r="J62" s="42"/>
      <c r="K62" s="48">
        <f t="shared" si="1"/>
        <v>2</v>
      </c>
      <c r="L62" s="44">
        <f>SUM(feb!F62 + K62)</f>
        <v>2</v>
      </c>
      <c r="M62" s="45">
        <f t="shared" si="4"/>
        <v>108</v>
      </c>
      <c r="N62" s="46">
        <f>SUM(feb!H62 + M62)</f>
        <v>108</v>
      </c>
    </row>
    <row r="63" spans="1:14" x14ac:dyDescent="0.35">
      <c r="A63" s="9" t="s">
        <v>61</v>
      </c>
      <c r="B63" s="41"/>
      <c r="C63" s="41"/>
      <c r="D63" s="41"/>
      <c r="E63" s="41"/>
      <c r="F63" s="41"/>
      <c r="G63" s="41"/>
      <c r="H63" s="41"/>
      <c r="I63" s="41"/>
      <c r="J63" s="42"/>
      <c r="K63" s="48">
        <f t="shared" si="1"/>
        <v>0</v>
      </c>
      <c r="L63" s="44">
        <f>SUM(feb!F63 + K63)</f>
        <v>0</v>
      </c>
      <c r="M63" s="45">
        <f t="shared" si="4"/>
        <v>0</v>
      </c>
      <c r="N63" s="46">
        <f>SUM(feb!H63 + M63)</f>
        <v>0</v>
      </c>
    </row>
    <row r="64" spans="1:14" x14ac:dyDescent="0.35">
      <c r="A64" s="9" t="s">
        <v>73</v>
      </c>
      <c r="B64" s="41"/>
      <c r="C64" s="41">
        <v>64</v>
      </c>
      <c r="D64" s="41"/>
      <c r="E64" s="41"/>
      <c r="F64" s="41"/>
      <c r="G64" s="41"/>
      <c r="H64" s="41">
        <v>108</v>
      </c>
      <c r="I64" s="41">
        <v>68</v>
      </c>
      <c r="J64" s="42">
        <v>114</v>
      </c>
      <c r="K64" s="48">
        <f t="shared" si="1"/>
        <v>4</v>
      </c>
      <c r="L64" s="44">
        <f>SUM(feb!F64 + K64)</f>
        <v>7</v>
      </c>
      <c r="M64" s="45">
        <f t="shared" si="4"/>
        <v>240</v>
      </c>
      <c r="N64" s="46">
        <f>SUM(feb!H64 + M64)</f>
        <v>442</v>
      </c>
    </row>
    <row r="65" spans="1:14" x14ac:dyDescent="0.35">
      <c r="A65" s="9" t="s">
        <v>122</v>
      </c>
      <c r="B65" s="41"/>
      <c r="C65" s="41">
        <v>64</v>
      </c>
      <c r="D65" s="41">
        <v>94</v>
      </c>
      <c r="E65" s="41">
        <v>63</v>
      </c>
      <c r="F65" s="41"/>
      <c r="G65" s="41"/>
      <c r="H65" s="41">
        <v>108</v>
      </c>
      <c r="I65" s="41">
        <v>68</v>
      </c>
      <c r="J65" s="42">
        <v>114</v>
      </c>
      <c r="K65" s="48">
        <f t="shared" si="1"/>
        <v>6</v>
      </c>
      <c r="L65" s="44">
        <f>SUM(feb!F65 + K65)</f>
        <v>8</v>
      </c>
      <c r="M65" s="45">
        <f t="shared" ref="M65" si="8">SUM(B65:I65)</f>
        <v>397</v>
      </c>
      <c r="N65" s="46">
        <f>SUM(feb!H65 + M65)</f>
        <v>537</v>
      </c>
    </row>
    <row r="66" spans="1:14" x14ac:dyDescent="0.35">
      <c r="A66" s="9" t="s">
        <v>13</v>
      </c>
      <c r="B66" s="41"/>
      <c r="C66" s="41"/>
      <c r="D66" s="41"/>
      <c r="E66" s="41"/>
      <c r="F66" s="41"/>
      <c r="G66" s="41"/>
      <c r="H66" s="41"/>
      <c r="I66" s="41"/>
      <c r="J66" s="42"/>
      <c r="K66" s="48">
        <f t="shared" si="1"/>
        <v>0</v>
      </c>
      <c r="L66" s="44">
        <f>SUM(feb!F66 + K66)</f>
        <v>0</v>
      </c>
      <c r="M66" s="45">
        <f t="shared" si="4"/>
        <v>0</v>
      </c>
      <c r="N66" s="46">
        <f>SUM(feb!H66 + M66)</f>
        <v>0</v>
      </c>
    </row>
    <row r="67" spans="1:14" x14ac:dyDescent="0.35">
      <c r="A67" s="9" t="s">
        <v>47</v>
      </c>
      <c r="B67" s="41"/>
      <c r="C67" s="41">
        <v>66</v>
      </c>
      <c r="D67" s="41">
        <v>112</v>
      </c>
      <c r="E67" s="41">
        <v>63</v>
      </c>
      <c r="F67" s="41">
        <v>97</v>
      </c>
      <c r="G67" s="41">
        <v>66</v>
      </c>
      <c r="H67" s="41">
        <v>108</v>
      </c>
      <c r="I67" s="41">
        <v>75</v>
      </c>
      <c r="J67" s="42">
        <v>114</v>
      </c>
      <c r="K67" s="48">
        <f t="shared" ref="K67:K100" si="9">COUNT(B67:J67)</f>
        <v>8</v>
      </c>
      <c r="L67" s="44">
        <f>SUM(feb!F67 + K67)</f>
        <v>11</v>
      </c>
      <c r="M67" s="45">
        <f t="shared" si="4"/>
        <v>587</v>
      </c>
      <c r="N67" s="46">
        <f>SUM(feb!H67 + M67)</f>
        <v>797</v>
      </c>
    </row>
    <row r="68" spans="1:14" x14ac:dyDescent="0.35">
      <c r="A68" s="9" t="s">
        <v>86</v>
      </c>
      <c r="B68" s="41"/>
      <c r="C68" s="41"/>
      <c r="D68" s="41"/>
      <c r="E68" s="41"/>
      <c r="F68" s="41"/>
      <c r="G68" s="41"/>
      <c r="H68" s="41"/>
      <c r="I68" s="41">
        <v>62</v>
      </c>
      <c r="J68" s="42"/>
      <c r="K68" s="48">
        <f t="shared" si="9"/>
        <v>1</v>
      </c>
      <c r="L68" s="44">
        <f>SUM(feb!F68 + K68)</f>
        <v>2</v>
      </c>
      <c r="M68" s="45">
        <f t="shared" ref="M68:M101" si="10">SUM(B68:I68)</f>
        <v>62</v>
      </c>
      <c r="N68" s="46">
        <f>SUM(feb!H68 + M68)</f>
        <v>114</v>
      </c>
    </row>
    <row r="69" spans="1:14" x14ac:dyDescent="0.35">
      <c r="A69" s="9" t="s">
        <v>14</v>
      </c>
      <c r="B69" s="41"/>
      <c r="C69" s="41">
        <v>64</v>
      </c>
      <c r="D69" s="41">
        <v>94</v>
      </c>
      <c r="E69" s="41">
        <v>63</v>
      </c>
      <c r="F69" s="41"/>
      <c r="G69" s="41"/>
      <c r="H69" s="41">
        <v>108</v>
      </c>
      <c r="I69" s="41">
        <v>68</v>
      </c>
      <c r="J69" s="42">
        <v>114</v>
      </c>
      <c r="K69" s="48">
        <f t="shared" si="9"/>
        <v>6</v>
      </c>
      <c r="L69" s="44">
        <f>SUM(feb!F69 + K69)</f>
        <v>10</v>
      </c>
      <c r="M69" s="45">
        <f t="shared" si="10"/>
        <v>397</v>
      </c>
      <c r="N69" s="46">
        <f>SUM(feb!H69 + M69)</f>
        <v>678</v>
      </c>
    </row>
    <row r="70" spans="1:14" x14ac:dyDescent="0.35">
      <c r="A70" s="9" t="s">
        <v>46</v>
      </c>
      <c r="B70" s="41"/>
      <c r="C70" s="41"/>
      <c r="D70" s="41"/>
      <c r="E70" s="41"/>
      <c r="F70" s="41"/>
      <c r="G70" s="41"/>
      <c r="H70" s="41"/>
      <c r="I70" s="41"/>
      <c r="J70" s="42"/>
      <c r="K70" s="48">
        <f t="shared" si="9"/>
        <v>0</v>
      </c>
      <c r="L70" s="44">
        <f>SUM(feb!F70 + K70)</f>
        <v>0</v>
      </c>
      <c r="M70" s="45">
        <f t="shared" si="10"/>
        <v>0</v>
      </c>
      <c r="N70" s="46">
        <f>SUM(feb!H70 + M70)</f>
        <v>0</v>
      </c>
    </row>
    <row r="71" spans="1:14" x14ac:dyDescent="0.35">
      <c r="A71" s="9" t="s">
        <v>15</v>
      </c>
      <c r="B71" s="41"/>
      <c r="C71" s="41"/>
      <c r="D71" s="41"/>
      <c r="E71" s="41"/>
      <c r="F71" s="41"/>
      <c r="G71" s="41"/>
      <c r="H71" s="41"/>
      <c r="I71" s="41"/>
      <c r="J71" s="42"/>
      <c r="K71" s="48">
        <f t="shared" si="9"/>
        <v>0</v>
      </c>
      <c r="L71" s="44">
        <f>SUM(feb!F71 + K71)</f>
        <v>0</v>
      </c>
      <c r="M71" s="45">
        <f t="shared" si="10"/>
        <v>0</v>
      </c>
      <c r="N71" s="46">
        <f>SUM(feb!H71 + M71)</f>
        <v>0</v>
      </c>
    </row>
    <row r="72" spans="1:14" x14ac:dyDescent="0.35">
      <c r="A72" s="9" t="s">
        <v>54</v>
      </c>
      <c r="B72" s="41"/>
      <c r="C72" s="41"/>
      <c r="D72" s="41">
        <v>95</v>
      </c>
      <c r="E72" s="41"/>
      <c r="F72" s="41"/>
      <c r="G72" s="41"/>
      <c r="H72" s="41"/>
      <c r="I72" s="41"/>
      <c r="J72" s="112">
        <v>156</v>
      </c>
      <c r="K72" s="48">
        <f t="shared" si="9"/>
        <v>2</v>
      </c>
      <c r="L72" s="44">
        <f>SUM(feb!F72 + K72)</f>
        <v>5</v>
      </c>
      <c r="M72" s="45">
        <f t="shared" si="10"/>
        <v>95</v>
      </c>
      <c r="N72" s="46">
        <f>SUM(feb!H72 + M72)</f>
        <v>314</v>
      </c>
    </row>
    <row r="73" spans="1:14" x14ac:dyDescent="0.35">
      <c r="A73" s="9" t="s">
        <v>103</v>
      </c>
      <c r="B73" s="41"/>
      <c r="C73" s="41"/>
      <c r="D73" s="41"/>
      <c r="E73" s="41"/>
      <c r="F73" s="41"/>
      <c r="G73" s="41"/>
      <c r="H73" s="41"/>
      <c r="I73" s="41"/>
      <c r="J73" s="42"/>
      <c r="K73" s="48">
        <f t="shared" si="9"/>
        <v>0</v>
      </c>
      <c r="L73" s="44">
        <f>SUM(feb!F73 + K73)</f>
        <v>0</v>
      </c>
      <c r="M73" s="45">
        <f t="shared" si="10"/>
        <v>0</v>
      </c>
      <c r="N73" s="46">
        <f>SUM(feb!H73 + M73)</f>
        <v>0</v>
      </c>
    </row>
    <row r="74" spans="1:14" x14ac:dyDescent="0.35">
      <c r="A74" s="9" t="s">
        <v>55</v>
      </c>
      <c r="B74" s="41"/>
      <c r="C74" s="41"/>
      <c r="D74" s="41"/>
      <c r="E74" s="41"/>
      <c r="F74" s="41"/>
      <c r="G74" s="41"/>
      <c r="H74" s="41"/>
      <c r="I74" s="41"/>
      <c r="J74" s="42"/>
      <c r="K74" s="48">
        <f t="shared" si="9"/>
        <v>0</v>
      </c>
      <c r="L74" s="44">
        <f>SUM(feb!F74 + K74)</f>
        <v>0</v>
      </c>
      <c r="M74" s="45">
        <f t="shared" si="10"/>
        <v>0</v>
      </c>
      <c r="N74" s="46">
        <f>SUM(feb!H74 + M74)</f>
        <v>0</v>
      </c>
    </row>
    <row r="75" spans="1:14" x14ac:dyDescent="0.35">
      <c r="A75" s="9" t="s">
        <v>16</v>
      </c>
      <c r="B75" s="41"/>
      <c r="C75" s="41"/>
      <c r="D75" s="41"/>
      <c r="E75" s="41"/>
      <c r="F75" s="41"/>
      <c r="G75" s="41"/>
      <c r="H75" s="41"/>
      <c r="I75" s="41"/>
      <c r="J75" s="42">
        <v>48</v>
      </c>
      <c r="K75" s="48">
        <f t="shared" si="9"/>
        <v>1</v>
      </c>
      <c r="L75" s="44">
        <f>SUM(feb!F75 + K75)</f>
        <v>1</v>
      </c>
      <c r="M75" s="45">
        <f t="shared" si="10"/>
        <v>0</v>
      </c>
      <c r="N75" s="46">
        <f>SUM(feb!H75 + M75)</f>
        <v>0</v>
      </c>
    </row>
    <row r="76" spans="1:14" x14ac:dyDescent="0.35">
      <c r="A76" s="9" t="s">
        <v>81</v>
      </c>
      <c r="B76" s="41"/>
      <c r="C76" s="41"/>
      <c r="D76" s="41">
        <v>94</v>
      </c>
      <c r="E76" s="41"/>
      <c r="F76" s="41"/>
      <c r="G76" s="41"/>
      <c r="H76" s="41">
        <v>108</v>
      </c>
      <c r="I76" s="41"/>
      <c r="J76" s="42">
        <v>114</v>
      </c>
      <c r="K76" s="48">
        <f t="shared" si="9"/>
        <v>3</v>
      </c>
      <c r="L76" s="44">
        <f>SUM(feb!F76 + K76)</f>
        <v>6</v>
      </c>
      <c r="M76" s="45">
        <f t="shared" si="10"/>
        <v>202</v>
      </c>
      <c r="N76" s="46">
        <f>SUM(feb!H76 + M76)</f>
        <v>406</v>
      </c>
    </row>
    <row r="77" spans="1:14" x14ac:dyDescent="0.35">
      <c r="A77" s="9" t="s">
        <v>17</v>
      </c>
      <c r="B77" s="41"/>
      <c r="C77" s="41">
        <v>64</v>
      </c>
      <c r="D77" s="41">
        <v>94</v>
      </c>
      <c r="E77" s="41">
        <v>63</v>
      </c>
      <c r="F77" s="41"/>
      <c r="G77" s="41"/>
      <c r="H77" s="41">
        <v>108</v>
      </c>
      <c r="I77" s="41">
        <v>68</v>
      </c>
      <c r="J77" s="42">
        <v>114</v>
      </c>
      <c r="K77" s="48">
        <f t="shared" si="9"/>
        <v>6</v>
      </c>
      <c r="L77" s="44">
        <f>SUM(feb!F77 + K77)</f>
        <v>10</v>
      </c>
      <c r="M77" s="45">
        <f t="shared" si="10"/>
        <v>397</v>
      </c>
      <c r="N77" s="46">
        <f>SUM(feb!H77 + M77)</f>
        <v>663</v>
      </c>
    </row>
    <row r="78" spans="1:14" x14ac:dyDescent="0.35">
      <c r="A78" s="9" t="s">
        <v>18</v>
      </c>
      <c r="B78" s="41"/>
      <c r="C78" s="41">
        <v>64</v>
      </c>
      <c r="D78" s="41"/>
      <c r="E78" s="41">
        <v>63</v>
      </c>
      <c r="F78" s="41"/>
      <c r="G78" s="41">
        <v>48</v>
      </c>
      <c r="H78" s="41">
        <v>108</v>
      </c>
      <c r="I78" s="41"/>
      <c r="J78" s="42"/>
      <c r="K78" s="48">
        <f t="shared" si="9"/>
        <v>4</v>
      </c>
      <c r="L78" s="44">
        <f>SUM(feb!F78 + K78)</f>
        <v>6</v>
      </c>
      <c r="M78" s="45">
        <f t="shared" si="10"/>
        <v>283</v>
      </c>
      <c r="N78" s="46">
        <f>SUM(feb!H78 + M78)</f>
        <v>408</v>
      </c>
    </row>
    <row r="79" spans="1:14" x14ac:dyDescent="0.35">
      <c r="A79" s="9" t="s">
        <v>107</v>
      </c>
      <c r="B79" s="41"/>
      <c r="C79" s="41"/>
      <c r="D79" s="41"/>
      <c r="E79" s="41"/>
      <c r="F79" s="41"/>
      <c r="G79" s="41"/>
      <c r="H79" s="41">
        <v>108</v>
      </c>
      <c r="I79" s="41">
        <v>68</v>
      </c>
      <c r="J79" s="42">
        <v>114</v>
      </c>
      <c r="K79" s="48">
        <f t="shared" si="9"/>
        <v>3</v>
      </c>
      <c r="L79" s="44">
        <f>SUM(feb!F79 + K79)</f>
        <v>3</v>
      </c>
      <c r="M79" s="45">
        <f t="shared" si="10"/>
        <v>176</v>
      </c>
      <c r="N79" s="46">
        <f>SUM(feb!H79 + M79)</f>
        <v>176</v>
      </c>
    </row>
    <row r="80" spans="1:14" x14ac:dyDescent="0.35">
      <c r="A80" s="9" t="s">
        <v>112</v>
      </c>
      <c r="B80" s="41"/>
      <c r="C80" s="41"/>
      <c r="D80" s="41"/>
      <c r="E80" s="41"/>
      <c r="F80" s="41"/>
      <c r="G80" s="41"/>
      <c r="H80" s="41"/>
      <c r="I80" s="41"/>
      <c r="J80" s="42"/>
      <c r="K80" s="48">
        <f t="shared" si="9"/>
        <v>0</v>
      </c>
      <c r="L80" s="44">
        <f>SUM(feb!F80 + K80)</f>
        <v>0</v>
      </c>
      <c r="M80" s="45">
        <f t="shared" si="10"/>
        <v>0</v>
      </c>
      <c r="N80" s="46">
        <f>SUM(feb!H80 + M80)</f>
        <v>0</v>
      </c>
    </row>
    <row r="81" spans="1:14" x14ac:dyDescent="0.35">
      <c r="A81" s="9" t="s">
        <v>58</v>
      </c>
      <c r="B81" s="41"/>
      <c r="C81" s="41"/>
      <c r="D81" s="41"/>
      <c r="E81" s="41"/>
      <c r="F81" s="41"/>
      <c r="G81" s="41"/>
      <c r="H81" s="41"/>
      <c r="I81" s="41"/>
      <c r="J81" s="42"/>
      <c r="K81" s="48">
        <f t="shared" si="9"/>
        <v>0</v>
      </c>
      <c r="L81" s="44">
        <f>SUM(feb!F81 + K81)</f>
        <v>0</v>
      </c>
      <c r="M81" s="45">
        <f t="shared" si="10"/>
        <v>0</v>
      </c>
      <c r="N81" s="46">
        <f>SUM(feb!H81 + M81)</f>
        <v>0</v>
      </c>
    </row>
    <row r="82" spans="1:14" x14ac:dyDescent="0.35">
      <c r="A82" s="9" t="s">
        <v>19</v>
      </c>
      <c r="B82" s="41"/>
      <c r="C82" s="41">
        <v>54</v>
      </c>
      <c r="D82" s="41"/>
      <c r="E82" s="41"/>
      <c r="F82" s="41"/>
      <c r="G82" s="41"/>
      <c r="H82" s="41">
        <v>84</v>
      </c>
      <c r="I82" s="41">
        <v>67</v>
      </c>
      <c r="J82" s="42">
        <v>86</v>
      </c>
      <c r="K82" s="48">
        <f t="shared" si="9"/>
        <v>4</v>
      </c>
      <c r="L82" s="44">
        <f>SUM(feb!F82 + K82)</f>
        <v>6</v>
      </c>
      <c r="M82" s="45">
        <f t="shared" si="10"/>
        <v>205</v>
      </c>
      <c r="N82" s="46">
        <f>SUM(feb!H82 + M82)</f>
        <v>330</v>
      </c>
    </row>
    <row r="83" spans="1:14" x14ac:dyDescent="0.35">
      <c r="A83" s="9" t="s">
        <v>76</v>
      </c>
      <c r="B83" s="41"/>
      <c r="C83" s="41"/>
      <c r="D83" s="41"/>
      <c r="E83" s="41"/>
      <c r="F83" s="41"/>
      <c r="G83" s="41"/>
      <c r="H83" s="41"/>
      <c r="I83" s="41"/>
      <c r="J83" s="42"/>
      <c r="K83" s="48">
        <f t="shared" si="9"/>
        <v>0</v>
      </c>
      <c r="L83" s="44">
        <f>SUM(feb!F83 + K83)</f>
        <v>0</v>
      </c>
      <c r="M83" s="45">
        <f t="shared" si="10"/>
        <v>0</v>
      </c>
      <c r="N83" s="46">
        <f>SUM(feb!H83 + M83)</f>
        <v>0</v>
      </c>
    </row>
    <row r="84" spans="1:14" x14ac:dyDescent="0.35">
      <c r="A84" s="9" t="s">
        <v>20</v>
      </c>
      <c r="B84" s="41"/>
      <c r="C84" s="41"/>
      <c r="D84" s="41">
        <v>50</v>
      </c>
      <c r="E84" s="41"/>
      <c r="F84" s="41"/>
      <c r="G84" s="41"/>
      <c r="H84" s="41"/>
      <c r="I84" s="41">
        <v>62</v>
      </c>
      <c r="J84" s="42"/>
      <c r="K84" s="48">
        <f t="shared" si="9"/>
        <v>2</v>
      </c>
      <c r="L84" s="44">
        <f>SUM(feb!F84 + K84)</f>
        <v>2</v>
      </c>
      <c r="M84" s="45">
        <f t="shared" si="10"/>
        <v>112</v>
      </c>
      <c r="N84" s="46">
        <f>SUM(feb!H84 + M84)</f>
        <v>112</v>
      </c>
    </row>
    <row r="85" spans="1:14" x14ac:dyDescent="0.35">
      <c r="A85" s="9" t="s">
        <v>65</v>
      </c>
      <c r="B85" s="41"/>
      <c r="C85" s="41"/>
      <c r="D85" s="41"/>
      <c r="E85" s="41"/>
      <c r="F85" s="41"/>
      <c r="G85" s="41"/>
      <c r="H85" s="41"/>
      <c r="I85" s="41"/>
      <c r="J85" s="42"/>
      <c r="K85" s="48">
        <f t="shared" si="9"/>
        <v>0</v>
      </c>
      <c r="L85" s="44">
        <f>SUM(feb!F85 + K85)</f>
        <v>0</v>
      </c>
      <c r="M85" s="45">
        <f t="shared" si="10"/>
        <v>0</v>
      </c>
      <c r="N85" s="46">
        <f>SUM(feb!H85 + M85)</f>
        <v>0</v>
      </c>
    </row>
    <row r="86" spans="1:14" x14ac:dyDescent="0.35">
      <c r="A86" s="9" t="s">
        <v>26</v>
      </c>
      <c r="B86" s="41"/>
      <c r="C86" s="41"/>
      <c r="D86" s="41"/>
      <c r="E86" s="41"/>
      <c r="F86" s="41"/>
      <c r="G86" s="41"/>
      <c r="H86" s="41"/>
      <c r="I86" s="41"/>
      <c r="J86" s="42"/>
      <c r="K86" s="48">
        <f t="shared" si="9"/>
        <v>0</v>
      </c>
      <c r="L86" s="44">
        <f>SUM(feb!F86 + K86)</f>
        <v>0</v>
      </c>
      <c r="M86" s="45">
        <f t="shared" si="10"/>
        <v>0</v>
      </c>
      <c r="N86" s="46">
        <f>SUM(feb!H86 + M86)</f>
        <v>0</v>
      </c>
    </row>
    <row r="87" spans="1:14" x14ac:dyDescent="0.35">
      <c r="A87" s="9" t="s">
        <v>43</v>
      </c>
      <c r="B87" s="41"/>
      <c r="C87" s="41">
        <v>64</v>
      </c>
      <c r="D87" s="41">
        <v>94</v>
      </c>
      <c r="E87" s="41">
        <v>63</v>
      </c>
      <c r="F87" s="41"/>
      <c r="G87" s="41"/>
      <c r="H87" s="41">
        <v>108</v>
      </c>
      <c r="I87" s="41">
        <v>68</v>
      </c>
      <c r="J87" s="42">
        <v>114</v>
      </c>
      <c r="K87" s="48">
        <f t="shared" si="9"/>
        <v>6</v>
      </c>
      <c r="L87" s="44">
        <f>SUM(feb!F87 + K87)</f>
        <v>10</v>
      </c>
      <c r="M87" s="45">
        <f t="shared" si="10"/>
        <v>397</v>
      </c>
      <c r="N87" s="46">
        <f>SUM(feb!H87 + M87)</f>
        <v>678</v>
      </c>
    </row>
    <row r="88" spans="1:14" x14ac:dyDescent="0.35">
      <c r="A88" s="9" t="s">
        <v>126</v>
      </c>
      <c r="B88" s="41"/>
      <c r="C88" s="41"/>
      <c r="D88" s="41"/>
      <c r="E88" s="41"/>
      <c r="F88" s="41"/>
      <c r="G88" s="41"/>
      <c r="H88" s="41"/>
      <c r="I88" s="41"/>
      <c r="J88" s="42"/>
      <c r="K88" s="48">
        <f t="shared" si="9"/>
        <v>0</v>
      </c>
      <c r="L88" s="44">
        <f>SUM(feb!F88 + K88)</f>
        <v>0</v>
      </c>
      <c r="M88" s="45">
        <f t="shared" ref="M88" si="11">SUM(B88:I88)</f>
        <v>0</v>
      </c>
      <c r="N88" s="46">
        <f>SUM(feb!H88 + M88)</f>
        <v>0</v>
      </c>
    </row>
    <row r="89" spans="1:14" x14ac:dyDescent="0.35">
      <c r="A89" s="9" t="s">
        <v>62</v>
      </c>
      <c r="B89" s="41"/>
      <c r="C89" s="41"/>
      <c r="D89" s="41"/>
      <c r="E89" s="41"/>
      <c r="F89" s="41"/>
      <c r="G89" s="41"/>
      <c r="H89" s="41"/>
      <c r="I89" s="41"/>
      <c r="J89" s="42"/>
      <c r="K89" s="48">
        <f t="shared" si="9"/>
        <v>0</v>
      </c>
      <c r="L89" s="44">
        <f>SUM(feb!F89 + K89)</f>
        <v>0</v>
      </c>
      <c r="M89" s="45">
        <f t="shared" si="10"/>
        <v>0</v>
      </c>
      <c r="N89" s="46">
        <f>SUM(feb!H89 + M89)</f>
        <v>0</v>
      </c>
    </row>
    <row r="90" spans="1:14" x14ac:dyDescent="0.35">
      <c r="A90" s="9" t="s">
        <v>117</v>
      </c>
      <c r="B90" s="41"/>
      <c r="C90" s="41"/>
      <c r="D90" s="41"/>
      <c r="E90" s="41"/>
      <c r="F90" s="41"/>
      <c r="G90" s="41"/>
      <c r="H90" s="41"/>
      <c r="I90" s="41"/>
      <c r="J90" s="42"/>
      <c r="K90" s="48">
        <f t="shared" si="9"/>
        <v>0</v>
      </c>
      <c r="L90" s="44">
        <f>SUM(feb!F90 + K90)</f>
        <v>0</v>
      </c>
      <c r="M90" s="45">
        <f t="shared" si="10"/>
        <v>0</v>
      </c>
      <c r="N90" s="46">
        <f>SUM(feb!H90 + M90)</f>
        <v>0</v>
      </c>
    </row>
    <row r="91" spans="1:14" x14ac:dyDescent="0.35">
      <c r="A91" s="9" t="s">
        <v>97</v>
      </c>
      <c r="B91" s="41"/>
      <c r="C91" s="41"/>
      <c r="D91" s="41"/>
      <c r="E91" s="41"/>
      <c r="F91" s="41"/>
      <c r="G91" s="41"/>
      <c r="H91" s="41"/>
      <c r="I91" s="41"/>
      <c r="J91" s="42"/>
      <c r="K91" s="48">
        <f t="shared" si="9"/>
        <v>0</v>
      </c>
      <c r="L91" s="44">
        <f>SUM(feb!F91 + K91)</f>
        <v>0</v>
      </c>
      <c r="M91" s="45">
        <f t="shared" si="10"/>
        <v>0</v>
      </c>
      <c r="N91" s="46">
        <f>SUM(feb!H91 + M91)</f>
        <v>0</v>
      </c>
    </row>
    <row r="92" spans="1:14" x14ac:dyDescent="0.35">
      <c r="A92" s="9" t="s">
        <v>98</v>
      </c>
      <c r="B92" s="41"/>
      <c r="C92" s="41"/>
      <c r="D92" s="41"/>
      <c r="E92" s="41"/>
      <c r="F92" s="41"/>
      <c r="G92" s="41"/>
      <c r="H92" s="41"/>
      <c r="I92" s="41"/>
      <c r="J92" s="42"/>
      <c r="K92" s="48">
        <f t="shared" si="9"/>
        <v>0</v>
      </c>
      <c r="L92" s="44">
        <f>SUM(feb!F92 + K92)</f>
        <v>0</v>
      </c>
      <c r="M92" s="45">
        <f t="shared" si="10"/>
        <v>0</v>
      </c>
      <c r="N92" s="46">
        <f>SUM(feb!H92 + M92)</f>
        <v>0</v>
      </c>
    </row>
    <row r="93" spans="1:14" ht="12.75" customHeight="1" x14ac:dyDescent="0.35">
      <c r="A93" s="9" t="s">
        <v>83</v>
      </c>
      <c r="B93" s="41"/>
      <c r="C93" s="41"/>
      <c r="D93" s="41"/>
      <c r="E93" s="41"/>
      <c r="F93" s="41"/>
      <c r="G93" s="41"/>
      <c r="H93" s="41">
        <v>108</v>
      </c>
      <c r="I93" s="41"/>
      <c r="J93" s="42">
        <v>177</v>
      </c>
      <c r="K93" s="48">
        <f t="shared" si="9"/>
        <v>2</v>
      </c>
      <c r="L93" s="44">
        <f>SUM(feb!F93 + K93)</f>
        <v>3</v>
      </c>
      <c r="M93" s="45">
        <f>SUM(B93:I93)</f>
        <v>108</v>
      </c>
      <c r="N93" s="46">
        <f>SUM(feb!H93 + M93)</f>
        <v>171</v>
      </c>
    </row>
    <row r="94" spans="1:14" ht="12.75" customHeight="1" x14ac:dyDescent="0.35">
      <c r="A94" s="9" t="s">
        <v>74</v>
      </c>
      <c r="B94" s="41"/>
      <c r="C94" s="41"/>
      <c r="D94" s="41"/>
      <c r="E94" s="41"/>
      <c r="F94" s="41"/>
      <c r="G94" s="41"/>
      <c r="H94" s="41"/>
      <c r="I94" s="41"/>
      <c r="J94" s="42"/>
      <c r="K94" s="48">
        <f t="shared" si="9"/>
        <v>0</v>
      </c>
      <c r="L94" s="44">
        <f>SUM(feb!F94 + K94)</f>
        <v>0</v>
      </c>
      <c r="M94" s="45">
        <f t="shared" si="10"/>
        <v>0</v>
      </c>
      <c r="N94" s="46">
        <f>SUM(feb!H94 + M94)</f>
        <v>0</v>
      </c>
    </row>
    <row r="95" spans="1:14" ht="12.75" customHeight="1" x14ac:dyDescent="0.35">
      <c r="A95" s="18" t="s">
        <v>111</v>
      </c>
      <c r="B95" s="41"/>
      <c r="C95" s="41"/>
      <c r="D95" s="41"/>
      <c r="E95" s="41"/>
      <c r="F95" s="41"/>
      <c r="G95" s="41"/>
      <c r="H95" s="41"/>
      <c r="I95" s="41"/>
      <c r="J95" s="42"/>
      <c r="K95" s="48">
        <f t="shared" si="9"/>
        <v>0</v>
      </c>
      <c r="L95" s="44">
        <f>SUM(feb!F95 + K95)</f>
        <v>0</v>
      </c>
      <c r="M95" s="45">
        <f t="shared" si="10"/>
        <v>0</v>
      </c>
      <c r="N95" s="46">
        <f>SUM(feb!H95 + M95)</f>
        <v>0</v>
      </c>
    </row>
    <row r="96" spans="1:14" ht="12.75" customHeight="1" x14ac:dyDescent="0.35">
      <c r="A96" s="18" t="s">
        <v>99</v>
      </c>
      <c r="B96" s="41"/>
      <c r="C96" s="41"/>
      <c r="D96" s="41"/>
      <c r="E96" s="41"/>
      <c r="F96" s="41"/>
      <c r="G96" s="41"/>
      <c r="H96" s="41"/>
      <c r="I96" s="41"/>
      <c r="J96" s="42"/>
      <c r="K96" s="48">
        <f t="shared" si="9"/>
        <v>0</v>
      </c>
      <c r="L96" s="44">
        <f>SUM(feb!F96 + K96)</f>
        <v>0</v>
      </c>
      <c r="M96" s="45">
        <f t="shared" si="10"/>
        <v>0</v>
      </c>
      <c r="N96" s="46">
        <f>SUM(feb!H96 + M96)</f>
        <v>0</v>
      </c>
    </row>
    <row r="97" spans="1:14" ht="12.75" customHeight="1" x14ac:dyDescent="0.35">
      <c r="A97" s="18" t="s">
        <v>121</v>
      </c>
      <c r="B97" s="41"/>
      <c r="C97" s="41">
        <v>64</v>
      </c>
      <c r="D97" s="41"/>
      <c r="E97" s="41"/>
      <c r="F97" s="41"/>
      <c r="G97" s="41"/>
      <c r="H97" s="41"/>
      <c r="I97" s="41"/>
      <c r="J97" s="42">
        <v>230</v>
      </c>
      <c r="K97" s="48">
        <f t="shared" si="9"/>
        <v>2</v>
      </c>
      <c r="L97" s="44">
        <f>SUM(feb!F97 + K97)</f>
        <v>3</v>
      </c>
      <c r="M97" s="45">
        <f t="shared" ref="M97" si="12">SUM(B97:I97)</f>
        <v>64</v>
      </c>
      <c r="N97" s="46">
        <f>SUM(feb!H97 + M97)</f>
        <v>143</v>
      </c>
    </row>
    <row r="98" spans="1:14" ht="12.75" customHeight="1" x14ac:dyDescent="0.35">
      <c r="A98" s="18" t="s">
        <v>102</v>
      </c>
      <c r="B98" s="41"/>
      <c r="C98" s="41">
        <v>54</v>
      </c>
      <c r="D98" s="41">
        <v>76</v>
      </c>
      <c r="E98" s="41"/>
      <c r="F98" s="41"/>
      <c r="G98" s="41"/>
      <c r="H98" s="41">
        <v>84</v>
      </c>
      <c r="I98" s="41">
        <v>67</v>
      </c>
      <c r="J98" s="42">
        <v>86</v>
      </c>
      <c r="K98" s="48">
        <f t="shared" si="9"/>
        <v>5</v>
      </c>
      <c r="L98" s="44">
        <f>SUM(feb!F98 + K98)</f>
        <v>8</v>
      </c>
      <c r="M98" s="45">
        <f t="shared" si="10"/>
        <v>281</v>
      </c>
      <c r="N98" s="46">
        <f>SUM(feb!H98 + M98)</f>
        <v>468</v>
      </c>
    </row>
    <row r="99" spans="1:14" ht="12.75" customHeight="1" x14ac:dyDescent="0.35">
      <c r="A99" s="18" t="s">
        <v>100</v>
      </c>
      <c r="B99" s="41"/>
      <c r="C99" s="41"/>
      <c r="D99" s="41"/>
      <c r="E99" s="41"/>
      <c r="F99" s="41"/>
      <c r="G99" s="41"/>
      <c r="H99" s="41"/>
      <c r="I99" s="41"/>
      <c r="J99" s="42"/>
      <c r="K99" s="48">
        <f t="shared" si="9"/>
        <v>0</v>
      </c>
      <c r="L99" s="44">
        <f>SUM(feb!F99 + K99)</f>
        <v>0</v>
      </c>
      <c r="M99" s="45">
        <f t="shared" si="10"/>
        <v>0</v>
      </c>
      <c r="N99" s="46">
        <f>SUM(feb!H99 + M99)</f>
        <v>0</v>
      </c>
    </row>
    <row r="100" spans="1:14" ht="12.75" customHeight="1" x14ac:dyDescent="0.35">
      <c r="A100" s="18" t="s">
        <v>75</v>
      </c>
      <c r="B100" s="41"/>
      <c r="C100" s="41">
        <v>52</v>
      </c>
      <c r="D100" s="41">
        <v>54</v>
      </c>
      <c r="E100" s="41"/>
      <c r="F100" s="41"/>
      <c r="G100" s="41"/>
      <c r="H100" s="41">
        <v>52</v>
      </c>
      <c r="I100" s="41">
        <v>62</v>
      </c>
      <c r="J100" s="109">
        <v>48</v>
      </c>
      <c r="K100" s="48">
        <f t="shared" si="9"/>
        <v>5</v>
      </c>
      <c r="L100" s="44">
        <f>SUM(feb!F100 + K100)</f>
        <v>6</v>
      </c>
      <c r="M100" s="45">
        <f t="shared" si="10"/>
        <v>220</v>
      </c>
      <c r="N100" s="46">
        <f>SUM(feb!H100 + M100)</f>
        <v>268</v>
      </c>
    </row>
    <row r="101" spans="1:14" ht="12.75" customHeight="1" thickBot="1" x14ac:dyDescent="0.4">
      <c r="A101" s="10" t="s">
        <v>21</v>
      </c>
      <c r="B101" s="47"/>
      <c r="C101" s="47"/>
      <c r="D101" s="47"/>
      <c r="E101" s="47"/>
      <c r="F101" s="47"/>
      <c r="G101" s="47"/>
      <c r="H101" s="47"/>
      <c r="I101" s="47"/>
      <c r="J101" s="110"/>
      <c r="K101" s="77">
        <f>COUNT(B101:J101)</f>
        <v>0</v>
      </c>
      <c r="L101" s="61">
        <f>SUM(feb!F101 + K101)</f>
        <v>0</v>
      </c>
      <c r="M101" s="62">
        <f t="shared" si="10"/>
        <v>0</v>
      </c>
      <c r="N101" s="63">
        <f>SUM(feb!H101 + M101)</f>
        <v>0</v>
      </c>
    </row>
  </sheetData>
  <mergeCells count="4">
    <mergeCell ref="M2:M3"/>
    <mergeCell ref="N2:N3"/>
    <mergeCell ref="K2:K3"/>
    <mergeCell ref="L2:L3"/>
  </mergeCells>
  <phoneticPr fontId="7" type="noConversion"/>
  <pageMargins left="0.78740157480314965" right="0.78740157480314965" top="0.39370078740157483" bottom="0.39370078740157483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01"/>
  <sheetViews>
    <sheetView zoomScale="130" zoomScaleNormal="130" workbookViewId="0">
      <pane ySplit="3" topLeftCell="A4" activePane="bottomLeft" state="frozen"/>
      <selection pane="bottomLeft"/>
    </sheetView>
  </sheetViews>
  <sheetFormatPr defaultColWidth="9.19921875" defaultRowHeight="12.75" x14ac:dyDescent="0.35"/>
  <cols>
    <col min="1" max="1" width="16" style="4" customWidth="1"/>
    <col min="2" max="11" width="4" style="4" customWidth="1"/>
    <col min="12" max="15" width="5.59765625" style="4" customWidth="1"/>
    <col min="16" max="16384" width="9.19921875" style="4"/>
  </cols>
  <sheetData>
    <row r="1" spans="1:15" ht="27.75" customHeight="1" thickBot="1" x14ac:dyDescent="0.5">
      <c r="A1" s="113" t="s">
        <v>153</v>
      </c>
      <c r="O1" s="27" t="s">
        <v>27</v>
      </c>
    </row>
    <row r="2" spans="1:15" s="6" customFormat="1" ht="54.75" customHeight="1" x14ac:dyDescent="0.35">
      <c r="A2" s="14"/>
      <c r="B2" s="13" t="s">
        <v>1</v>
      </c>
      <c r="C2" s="13" t="s">
        <v>118</v>
      </c>
      <c r="D2" s="13" t="s">
        <v>0</v>
      </c>
      <c r="E2" s="13" t="s">
        <v>1</v>
      </c>
      <c r="F2" s="13" t="s">
        <v>0</v>
      </c>
      <c r="G2" s="13" t="s">
        <v>1</v>
      </c>
      <c r="H2" s="13" t="s">
        <v>0</v>
      </c>
      <c r="I2" s="13" t="s">
        <v>1</v>
      </c>
      <c r="J2" s="13" t="s">
        <v>0</v>
      </c>
      <c r="K2" s="13" t="s">
        <v>1</v>
      </c>
      <c r="L2" s="126" t="s">
        <v>145</v>
      </c>
      <c r="M2" s="124" t="s">
        <v>30</v>
      </c>
      <c r="N2" s="118" t="s">
        <v>28</v>
      </c>
      <c r="O2" s="120" t="s">
        <v>29</v>
      </c>
    </row>
    <row r="3" spans="1:15" ht="18" customHeight="1" thickBot="1" x14ac:dyDescent="0.4">
      <c r="A3" s="15"/>
      <c r="B3" s="3">
        <v>1</v>
      </c>
      <c r="C3" s="3">
        <v>2</v>
      </c>
      <c r="D3" s="3">
        <v>7</v>
      </c>
      <c r="E3" s="3">
        <v>8</v>
      </c>
      <c r="F3" s="3">
        <v>14</v>
      </c>
      <c r="G3" s="3">
        <v>15</v>
      </c>
      <c r="H3" s="3">
        <v>21</v>
      </c>
      <c r="I3" s="3">
        <v>22</v>
      </c>
      <c r="J3" s="3">
        <v>28</v>
      </c>
      <c r="K3" s="3">
        <v>29</v>
      </c>
      <c r="L3" s="127"/>
      <c r="M3" s="125"/>
      <c r="N3" s="119"/>
      <c r="O3" s="121"/>
    </row>
    <row r="4" spans="1:15" x14ac:dyDescent="0.35">
      <c r="A4" s="9" t="s">
        <v>84</v>
      </c>
      <c r="B4" s="41"/>
      <c r="C4" s="41">
        <v>73</v>
      </c>
      <c r="D4" s="41">
        <v>114</v>
      </c>
      <c r="E4" s="41"/>
      <c r="F4" s="41"/>
      <c r="G4" s="41"/>
      <c r="H4" s="41"/>
      <c r="I4" s="41"/>
      <c r="J4" s="42">
        <v>124</v>
      </c>
      <c r="K4" s="42"/>
      <c r="L4" s="48">
        <f t="shared" ref="L4:L28" si="0">COUNT(B4:K4)</f>
        <v>3</v>
      </c>
      <c r="M4" s="44">
        <f>SUM(feb!F4 + mrt!K4 +L4)</f>
        <v>7</v>
      </c>
      <c r="N4" s="45">
        <f t="shared" ref="N4:N28" si="1">SUM(B4:K4)</f>
        <v>311</v>
      </c>
      <c r="O4" s="46">
        <f>SUM(feb!H4 + mrt!M4 +N4)</f>
        <v>625</v>
      </c>
    </row>
    <row r="5" spans="1:15" x14ac:dyDescent="0.35">
      <c r="A5" s="9" t="s">
        <v>2</v>
      </c>
      <c r="B5" s="41"/>
      <c r="C5" s="41"/>
      <c r="D5" s="41"/>
      <c r="E5" s="41"/>
      <c r="F5" s="41"/>
      <c r="G5" s="41"/>
      <c r="H5" s="41"/>
      <c r="I5" s="41"/>
      <c r="J5" s="42"/>
      <c r="K5" s="42"/>
      <c r="L5" s="48">
        <f t="shared" si="0"/>
        <v>0</v>
      </c>
      <c r="M5" s="44">
        <f>SUM(feb!F5 + mrt!K5 +L5)</f>
        <v>0</v>
      </c>
      <c r="N5" s="45">
        <f t="shared" si="1"/>
        <v>0</v>
      </c>
      <c r="O5" s="46">
        <f>SUM(feb!H5 + mrt!M5 +N5)</f>
        <v>0</v>
      </c>
    </row>
    <row r="6" spans="1:15" x14ac:dyDescent="0.35">
      <c r="A6" s="9" t="s">
        <v>22</v>
      </c>
      <c r="B6" s="41"/>
      <c r="C6" s="41"/>
      <c r="D6" s="41"/>
      <c r="E6" s="41"/>
      <c r="F6" s="41"/>
      <c r="G6" s="41"/>
      <c r="H6" s="41"/>
      <c r="I6" s="41"/>
      <c r="J6" s="42"/>
      <c r="K6" s="42"/>
      <c r="L6" s="48">
        <f t="shared" si="0"/>
        <v>0</v>
      </c>
      <c r="M6" s="44">
        <f>SUM(feb!F6 + mrt!K6 +L6)</f>
        <v>0</v>
      </c>
      <c r="N6" s="45">
        <f t="shared" si="1"/>
        <v>0</v>
      </c>
      <c r="O6" s="46">
        <f>SUM(feb!H6 + mrt!M6 +N6)</f>
        <v>0</v>
      </c>
    </row>
    <row r="7" spans="1:15" x14ac:dyDescent="0.35">
      <c r="A7" s="9" t="s">
        <v>63</v>
      </c>
      <c r="B7" s="41"/>
      <c r="C7" s="41"/>
      <c r="D7" s="41"/>
      <c r="E7" s="41">
        <v>73</v>
      </c>
      <c r="F7" s="41">
        <v>106</v>
      </c>
      <c r="G7" s="41"/>
      <c r="H7" s="41"/>
      <c r="I7" s="41">
        <v>75</v>
      </c>
      <c r="J7" s="42"/>
      <c r="K7" s="42"/>
      <c r="L7" s="48">
        <f t="shared" si="0"/>
        <v>3</v>
      </c>
      <c r="M7" s="44">
        <f>SUM(feb!F7 + mrt!K7 +L7)</f>
        <v>9</v>
      </c>
      <c r="N7" s="45">
        <f t="shared" si="1"/>
        <v>254</v>
      </c>
      <c r="O7" s="46">
        <f>SUM(feb!H7 + mrt!M7 +N7)</f>
        <v>590</v>
      </c>
    </row>
    <row r="8" spans="1:15" x14ac:dyDescent="0.35">
      <c r="A8" s="9" t="s">
        <v>56</v>
      </c>
      <c r="B8" s="41"/>
      <c r="C8" s="41"/>
      <c r="D8" s="41"/>
      <c r="E8" s="41"/>
      <c r="F8" s="41"/>
      <c r="G8" s="41"/>
      <c r="H8" s="41"/>
      <c r="I8" s="41"/>
      <c r="J8" s="42"/>
      <c r="K8" s="42"/>
      <c r="L8" s="48">
        <f t="shared" si="0"/>
        <v>0</v>
      </c>
      <c r="M8" s="44">
        <f>SUM(feb!F8 + mrt!K8 +L8)</f>
        <v>0</v>
      </c>
      <c r="N8" s="45">
        <f t="shared" si="1"/>
        <v>0</v>
      </c>
      <c r="O8" s="46">
        <f>SUM(feb!H8 + mrt!M8 +N8)</f>
        <v>0</v>
      </c>
    </row>
    <row r="9" spans="1:15" x14ac:dyDescent="0.35">
      <c r="A9" s="9" t="s">
        <v>60</v>
      </c>
      <c r="B9" s="41">
        <v>57</v>
      </c>
      <c r="C9" s="41"/>
      <c r="D9" s="41">
        <v>107</v>
      </c>
      <c r="E9" s="41">
        <v>68</v>
      </c>
      <c r="F9" s="41">
        <v>113</v>
      </c>
      <c r="G9" s="41">
        <v>62</v>
      </c>
      <c r="H9" s="41"/>
      <c r="I9" s="41"/>
      <c r="J9" s="42"/>
      <c r="K9" s="42"/>
      <c r="L9" s="48">
        <f t="shared" si="0"/>
        <v>5</v>
      </c>
      <c r="M9" s="44">
        <f>SUM(feb!F9 + mrt!K9 +L9)</f>
        <v>12</v>
      </c>
      <c r="N9" s="45">
        <f t="shared" si="1"/>
        <v>407</v>
      </c>
      <c r="O9" s="46">
        <f>SUM(feb!H9 + mrt!M9 +N9)</f>
        <v>813</v>
      </c>
    </row>
    <row r="10" spans="1:15" x14ac:dyDescent="0.35">
      <c r="A10" s="9" t="s">
        <v>3</v>
      </c>
      <c r="B10" s="41"/>
      <c r="C10" s="41">
        <v>73</v>
      </c>
      <c r="D10" s="41">
        <v>114</v>
      </c>
      <c r="E10" s="41"/>
      <c r="F10" s="41">
        <v>106</v>
      </c>
      <c r="G10" s="41"/>
      <c r="H10" s="41">
        <v>114</v>
      </c>
      <c r="I10" s="41"/>
      <c r="J10" s="42"/>
      <c r="K10" s="42"/>
      <c r="L10" s="48">
        <f t="shared" si="0"/>
        <v>4</v>
      </c>
      <c r="M10" s="44">
        <f>SUM(feb!F10 + mrt!K10 +L10)</f>
        <v>8</v>
      </c>
      <c r="N10" s="45">
        <f t="shared" si="1"/>
        <v>407</v>
      </c>
      <c r="O10" s="46">
        <f>SUM(feb!H10 + mrt!M10 +N10)</f>
        <v>647</v>
      </c>
    </row>
    <row r="11" spans="1:15" x14ac:dyDescent="0.35">
      <c r="A11" s="9" t="s">
        <v>59</v>
      </c>
      <c r="B11" s="41"/>
      <c r="C11" s="41">
        <v>73</v>
      </c>
      <c r="D11" s="41">
        <v>114</v>
      </c>
      <c r="E11" s="41">
        <v>73</v>
      </c>
      <c r="F11" s="41"/>
      <c r="G11" s="41">
        <v>60</v>
      </c>
      <c r="H11" s="41"/>
      <c r="I11" s="41">
        <v>75</v>
      </c>
      <c r="J11" s="42"/>
      <c r="K11" s="42"/>
      <c r="L11" s="48">
        <f t="shared" si="0"/>
        <v>5</v>
      </c>
      <c r="M11" s="44">
        <f>SUM(feb!F11 + mrt!K11 +L11)</f>
        <v>9</v>
      </c>
      <c r="N11" s="45">
        <f t="shared" si="1"/>
        <v>395</v>
      </c>
      <c r="O11" s="46">
        <f>SUM(feb!H11 + mrt!M11 +N11)</f>
        <v>584</v>
      </c>
    </row>
    <row r="12" spans="1:15" x14ac:dyDescent="0.35">
      <c r="A12" s="9" t="s">
        <v>44</v>
      </c>
      <c r="B12" s="41"/>
      <c r="C12" s="41">
        <v>69</v>
      </c>
      <c r="D12" s="41">
        <v>107</v>
      </c>
      <c r="E12" s="41">
        <v>68</v>
      </c>
      <c r="F12" s="41">
        <v>113</v>
      </c>
      <c r="G12" s="41">
        <v>62</v>
      </c>
      <c r="H12" s="41"/>
      <c r="I12" s="41">
        <v>72</v>
      </c>
      <c r="J12" s="42"/>
      <c r="K12" s="42"/>
      <c r="L12" s="48">
        <f t="shared" si="0"/>
        <v>6</v>
      </c>
      <c r="M12" s="44">
        <f>SUM(feb!F12 + mrt!K12 +L12)</f>
        <v>7</v>
      </c>
      <c r="N12" s="45">
        <f t="shared" si="1"/>
        <v>491</v>
      </c>
      <c r="O12" s="46">
        <f>SUM(feb!H12 + mrt!M12 +N12)</f>
        <v>558</v>
      </c>
    </row>
    <row r="13" spans="1:15" x14ac:dyDescent="0.35">
      <c r="A13" s="9" t="s">
        <v>48</v>
      </c>
      <c r="B13" s="41"/>
      <c r="C13" s="41">
        <v>73</v>
      </c>
      <c r="D13" s="41"/>
      <c r="E13" s="41"/>
      <c r="F13" s="41"/>
      <c r="G13" s="41">
        <v>60</v>
      </c>
      <c r="H13" s="41">
        <v>114</v>
      </c>
      <c r="I13" s="41">
        <v>75</v>
      </c>
      <c r="J13" s="42">
        <v>124</v>
      </c>
      <c r="K13" s="42"/>
      <c r="L13" s="48">
        <f t="shared" si="0"/>
        <v>5</v>
      </c>
      <c r="M13" s="44">
        <f>SUM(feb!F13 + mrt!K13 +L13)</f>
        <v>8</v>
      </c>
      <c r="N13" s="45">
        <f t="shared" si="1"/>
        <v>446</v>
      </c>
      <c r="O13" s="46">
        <f>SUM(feb!H13 + mrt!M13 +N13)</f>
        <v>630</v>
      </c>
    </row>
    <row r="14" spans="1:15" x14ac:dyDescent="0.35">
      <c r="A14" s="9" t="s">
        <v>45</v>
      </c>
      <c r="B14" s="41"/>
      <c r="C14" s="41"/>
      <c r="D14" s="41"/>
      <c r="E14" s="41"/>
      <c r="F14" s="41"/>
      <c r="G14" s="41">
        <v>45</v>
      </c>
      <c r="H14" s="41"/>
      <c r="I14" s="41"/>
      <c r="J14" s="42"/>
      <c r="K14" s="42"/>
      <c r="L14" s="48">
        <f t="shared" si="0"/>
        <v>1</v>
      </c>
      <c r="M14" s="44">
        <f>SUM(feb!F14 + mrt!K14 +L14)</f>
        <v>1</v>
      </c>
      <c r="N14" s="45">
        <f t="shared" si="1"/>
        <v>45</v>
      </c>
      <c r="O14" s="46">
        <f>SUM(feb!H14 + mrt!M14 +N14)</f>
        <v>45</v>
      </c>
    </row>
    <row r="15" spans="1:15" x14ac:dyDescent="0.35">
      <c r="A15" s="9" t="s">
        <v>52</v>
      </c>
      <c r="B15" s="41"/>
      <c r="C15" s="41"/>
      <c r="D15" s="41">
        <v>107</v>
      </c>
      <c r="E15" s="41">
        <v>73</v>
      </c>
      <c r="F15" s="41">
        <v>113</v>
      </c>
      <c r="G15" s="41">
        <v>60</v>
      </c>
      <c r="H15" s="41"/>
      <c r="I15" s="41">
        <v>75</v>
      </c>
      <c r="J15" s="42"/>
      <c r="K15" s="42"/>
      <c r="L15" s="48">
        <f t="shared" si="0"/>
        <v>5</v>
      </c>
      <c r="M15" s="44">
        <f>SUM(feb!F15 + mrt!K15 +L15)</f>
        <v>8</v>
      </c>
      <c r="N15" s="45">
        <f t="shared" si="1"/>
        <v>428</v>
      </c>
      <c r="O15" s="46">
        <f>SUM(feb!H15 + mrt!M15 +N15)</f>
        <v>603</v>
      </c>
    </row>
    <row r="16" spans="1:15" x14ac:dyDescent="0.35">
      <c r="A16" s="9" t="s">
        <v>110</v>
      </c>
      <c r="B16" s="41"/>
      <c r="C16" s="41"/>
      <c r="D16" s="41">
        <v>107</v>
      </c>
      <c r="E16" s="41">
        <v>68</v>
      </c>
      <c r="F16" s="41"/>
      <c r="G16" s="41">
        <v>62</v>
      </c>
      <c r="H16" s="41">
        <v>109</v>
      </c>
      <c r="I16" s="41">
        <v>72</v>
      </c>
      <c r="J16" s="42"/>
      <c r="K16" s="42"/>
      <c r="L16" s="48">
        <f t="shared" si="0"/>
        <v>5</v>
      </c>
      <c r="M16" s="44">
        <f>SUM(feb!F16 + mrt!K16 +L16)</f>
        <v>6</v>
      </c>
      <c r="N16" s="45">
        <f t="shared" si="1"/>
        <v>418</v>
      </c>
      <c r="O16" s="46">
        <f>SUM(feb!H16 + mrt!M16 +N16)</f>
        <v>485</v>
      </c>
    </row>
    <row r="17" spans="1:15" x14ac:dyDescent="0.35">
      <c r="A17" s="9" t="s">
        <v>66</v>
      </c>
      <c r="B17" s="41"/>
      <c r="C17" s="41"/>
      <c r="D17" s="41"/>
      <c r="E17" s="41">
        <v>45</v>
      </c>
      <c r="F17" s="41"/>
      <c r="G17" s="41">
        <v>45</v>
      </c>
      <c r="H17" s="41"/>
      <c r="I17" s="41">
        <v>52</v>
      </c>
      <c r="J17" s="42"/>
      <c r="K17" s="42"/>
      <c r="L17" s="48">
        <f t="shared" si="0"/>
        <v>3</v>
      </c>
      <c r="M17" s="44">
        <f>SUM(feb!F17 + mrt!K17 +L17)</f>
        <v>3</v>
      </c>
      <c r="N17" s="45">
        <f t="shared" si="1"/>
        <v>142</v>
      </c>
      <c r="O17" s="46">
        <f>SUM(feb!H17 + mrt!M17 +N17)</f>
        <v>142</v>
      </c>
    </row>
    <row r="18" spans="1:15" x14ac:dyDescent="0.35">
      <c r="A18" s="9" t="s">
        <v>95</v>
      </c>
      <c r="B18" s="41"/>
      <c r="C18" s="41"/>
      <c r="D18" s="41">
        <v>58</v>
      </c>
      <c r="E18" s="41">
        <v>48</v>
      </c>
      <c r="F18" s="41">
        <v>53</v>
      </c>
      <c r="G18" s="41">
        <v>65</v>
      </c>
      <c r="H18" s="41">
        <v>54</v>
      </c>
      <c r="I18" s="41">
        <v>52</v>
      </c>
      <c r="J18" s="42"/>
      <c r="K18" s="42"/>
      <c r="L18" s="48">
        <f t="shared" si="0"/>
        <v>6</v>
      </c>
      <c r="M18" s="44">
        <f>SUM(feb!F18 + mrt!K18 +L18)</f>
        <v>6</v>
      </c>
      <c r="N18" s="45">
        <f t="shared" si="1"/>
        <v>330</v>
      </c>
      <c r="O18" s="46">
        <f>SUM(feb!H18 + mrt!M18 +N18)</f>
        <v>330</v>
      </c>
    </row>
    <row r="19" spans="1:15" x14ac:dyDescent="0.35">
      <c r="A19" s="9" t="s">
        <v>71</v>
      </c>
      <c r="B19" s="41"/>
      <c r="C19" s="41"/>
      <c r="D19" s="41"/>
      <c r="E19" s="41"/>
      <c r="F19" s="41"/>
      <c r="G19" s="41"/>
      <c r="H19" s="41"/>
      <c r="I19" s="41"/>
      <c r="J19" s="42"/>
      <c r="K19" s="42"/>
      <c r="L19" s="48">
        <f t="shared" si="0"/>
        <v>0</v>
      </c>
      <c r="M19" s="44">
        <f>SUM(feb!F19 + mrt!K19 +L19)</f>
        <v>0</v>
      </c>
      <c r="N19" s="45">
        <f t="shared" si="1"/>
        <v>0</v>
      </c>
      <c r="O19" s="46">
        <f>SUM(feb!H19 + mrt!M19 +N19)</f>
        <v>0</v>
      </c>
    </row>
    <row r="20" spans="1:15" x14ac:dyDescent="0.35">
      <c r="A20" s="9" t="s">
        <v>82</v>
      </c>
      <c r="B20" s="41"/>
      <c r="C20" s="41"/>
      <c r="D20" s="41"/>
      <c r="E20" s="41"/>
      <c r="F20" s="41"/>
      <c r="G20" s="41"/>
      <c r="H20" s="41"/>
      <c r="I20" s="41"/>
      <c r="J20" s="42"/>
      <c r="K20" s="42"/>
      <c r="L20" s="48">
        <f t="shared" si="0"/>
        <v>0</v>
      </c>
      <c r="M20" s="44">
        <f>SUM(feb!F20 + mrt!K20 +L20)</f>
        <v>0</v>
      </c>
      <c r="N20" s="45">
        <f t="shared" si="1"/>
        <v>0</v>
      </c>
      <c r="O20" s="46">
        <f>SUM(feb!H20 + mrt!M20 +N20)</f>
        <v>0</v>
      </c>
    </row>
    <row r="21" spans="1:15" x14ac:dyDescent="0.35">
      <c r="A21" s="9" t="s">
        <v>4</v>
      </c>
      <c r="B21" s="41">
        <v>72</v>
      </c>
      <c r="C21" s="41"/>
      <c r="D21" s="41">
        <v>114</v>
      </c>
      <c r="E21" s="41">
        <v>73</v>
      </c>
      <c r="F21" s="41">
        <v>106</v>
      </c>
      <c r="G21" s="41">
        <v>60</v>
      </c>
      <c r="H21" s="41">
        <v>114</v>
      </c>
      <c r="I21" s="41">
        <v>75</v>
      </c>
      <c r="J21" s="42">
        <v>124</v>
      </c>
      <c r="K21" s="42">
        <v>70</v>
      </c>
      <c r="L21" s="48">
        <f t="shared" si="0"/>
        <v>9</v>
      </c>
      <c r="M21" s="44">
        <f>SUM(feb!F21 + mrt!K21 +L21)</f>
        <v>19</v>
      </c>
      <c r="N21" s="45">
        <f t="shared" si="1"/>
        <v>808</v>
      </c>
      <c r="O21" s="46">
        <f>SUM(feb!H21 + mrt!M21 +N21)</f>
        <v>1403</v>
      </c>
    </row>
    <row r="22" spans="1:15" x14ac:dyDescent="0.35">
      <c r="A22" s="9" t="s">
        <v>25</v>
      </c>
      <c r="B22" s="41"/>
      <c r="C22" s="41"/>
      <c r="D22" s="41"/>
      <c r="E22" s="41"/>
      <c r="F22" s="41"/>
      <c r="G22" s="41"/>
      <c r="H22" s="41"/>
      <c r="I22" s="41"/>
      <c r="J22" s="42"/>
      <c r="K22" s="42"/>
      <c r="L22" s="48">
        <f t="shared" si="0"/>
        <v>0</v>
      </c>
      <c r="M22" s="44">
        <f>SUM(feb!F22 + mrt!K22 +L22)</f>
        <v>0</v>
      </c>
      <c r="N22" s="45">
        <f t="shared" si="1"/>
        <v>0</v>
      </c>
      <c r="O22" s="46">
        <f>SUM(feb!H22 + mrt!M22 +N22)</f>
        <v>0</v>
      </c>
    </row>
    <row r="23" spans="1:15" x14ac:dyDescent="0.35">
      <c r="A23" s="9" t="s">
        <v>101</v>
      </c>
      <c r="B23" s="41"/>
      <c r="C23" s="41">
        <v>73</v>
      </c>
      <c r="D23" s="41">
        <v>107</v>
      </c>
      <c r="E23" s="41">
        <v>68</v>
      </c>
      <c r="F23" s="41">
        <v>113</v>
      </c>
      <c r="G23" s="41">
        <v>62</v>
      </c>
      <c r="H23" s="41">
        <v>109</v>
      </c>
      <c r="I23" s="41">
        <v>72</v>
      </c>
      <c r="J23" s="42">
        <v>84</v>
      </c>
      <c r="K23" s="42"/>
      <c r="L23" s="48">
        <f t="shared" si="0"/>
        <v>8</v>
      </c>
      <c r="M23" s="44">
        <f>SUM(feb!F23 + mrt!K23 +L23)</f>
        <v>16</v>
      </c>
      <c r="N23" s="45">
        <f t="shared" si="1"/>
        <v>688</v>
      </c>
      <c r="O23" s="46">
        <f>SUM(feb!H23 + mrt!M23 +N23)</f>
        <v>1156</v>
      </c>
    </row>
    <row r="24" spans="1:15" x14ac:dyDescent="0.35">
      <c r="A24" s="9" t="s">
        <v>67</v>
      </c>
      <c r="B24" s="41">
        <v>72</v>
      </c>
      <c r="C24" s="41"/>
      <c r="D24" s="41"/>
      <c r="E24" s="41"/>
      <c r="F24" s="41"/>
      <c r="G24" s="41"/>
      <c r="H24" s="41"/>
      <c r="I24" s="41"/>
      <c r="J24" s="42"/>
      <c r="K24" s="42"/>
      <c r="L24" s="48">
        <f t="shared" si="0"/>
        <v>1</v>
      </c>
      <c r="M24" s="44">
        <f>SUM(feb!F24 + mrt!K24 +L24)</f>
        <v>2</v>
      </c>
      <c r="N24" s="45">
        <f t="shared" si="1"/>
        <v>72</v>
      </c>
      <c r="O24" s="46">
        <f>SUM(feb!H24 + mrt!M24 +N24)</f>
        <v>140</v>
      </c>
    </row>
    <row r="25" spans="1:15" x14ac:dyDescent="0.35">
      <c r="A25" s="9" t="s">
        <v>68</v>
      </c>
      <c r="B25" s="41">
        <v>57</v>
      </c>
      <c r="C25" s="41"/>
      <c r="D25" s="41"/>
      <c r="E25" s="41">
        <v>50</v>
      </c>
      <c r="F25" s="41">
        <v>113</v>
      </c>
      <c r="G25" s="41"/>
      <c r="H25" s="41">
        <v>109</v>
      </c>
      <c r="I25" s="41">
        <v>72</v>
      </c>
      <c r="J25" s="42">
        <v>84</v>
      </c>
      <c r="K25" s="42"/>
      <c r="L25" s="48">
        <f t="shared" si="0"/>
        <v>6</v>
      </c>
      <c r="M25" s="44">
        <f>SUM(feb!F25 + mrt!K25 +L25)</f>
        <v>12</v>
      </c>
      <c r="N25" s="45">
        <f t="shared" si="1"/>
        <v>485</v>
      </c>
      <c r="O25" s="46">
        <f>SUM(feb!H25 + mrt!M25 +N25)</f>
        <v>810</v>
      </c>
    </row>
    <row r="26" spans="1:15" x14ac:dyDescent="0.35">
      <c r="A26" s="9" t="s">
        <v>5</v>
      </c>
      <c r="B26" s="41"/>
      <c r="C26" s="41">
        <v>73</v>
      </c>
      <c r="D26" s="41">
        <v>107</v>
      </c>
      <c r="E26" s="41">
        <v>68</v>
      </c>
      <c r="F26" s="41">
        <v>113</v>
      </c>
      <c r="G26" s="41">
        <v>62</v>
      </c>
      <c r="H26" s="41">
        <v>109</v>
      </c>
      <c r="I26" s="41">
        <v>72</v>
      </c>
      <c r="J26" s="42"/>
      <c r="K26" s="42"/>
      <c r="L26" s="48">
        <f t="shared" si="0"/>
        <v>7</v>
      </c>
      <c r="M26" s="44">
        <f>SUM(feb!F26 + mrt!K26 +L26)</f>
        <v>15</v>
      </c>
      <c r="N26" s="45">
        <f t="shared" si="1"/>
        <v>604</v>
      </c>
      <c r="O26" s="46">
        <f>SUM(feb!H26 + mrt!M26 +N26)</f>
        <v>1072</v>
      </c>
    </row>
    <row r="27" spans="1:15" x14ac:dyDescent="0.35">
      <c r="A27" s="9" t="s">
        <v>6</v>
      </c>
      <c r="B27" s="41"/>
      <c r="C27" s="41"/>
      <c r="D27" s="41"/>
      <c r="E27" s="41"/>
      <c r="F27" s="41"/>
      <c r="G27" s="41"/>
      <c r="H27" s="41"/>
      <c r="I27" s="41"/>
      <c r="J27" s="42"/>
      <c r="K27" s="42"/>
      <c r="L27" s="48">
        <f t="shared" si="0"/>
        <v>0</v>
      </c>
      <c r="M27" s="44">
        <f>SUM(feb!F27 + mrt!K27 +L27)</f>
        <v>1</v>
      </c>
      <c r="N27" s="45">
        <f t="shared" si="1"/>
        <v>0</v>
      </c>
      <c r="O27" s="46">
        <f>SUM(feb!H27 + mrt!M27 +N27)</f>
        <v>48</v>
      </c>
    </row>
    <row r="28" spans="1:15" x14ac:dyDescent="0.35">
      <c r="A28" s="9" t="s">
        <v>116</v>
      </c>
      <c r="B28" s="41"/>
      <c r="C28" s="41">
        <v>69</v>
      </c>
      <c r="D28" s="41"/>
      <c r="E28" s="41">
        <v>48</v>
      </c>
      <c r="F28" s="41"/>
      <c r="G28" s="41"/>
      <c r="H28" s="41">
        <v>85</v>
      </c>
      <c r="I28" s="41"/>
      <c r="J28" s="42"/>
      <c r="K28" s="42"/>
      <c r="L28" s="48">
        <f t="shared" si="0"/>
        <v>3</v>
      </c>
      <c r="M28" s="44">
        <f>SUM(feb!F28 + mrt!K28 +L28)</f>
        <v>5</v>
      </c>
      <c r="N28" s="45">
        <f t="shared" si="1"/>
        <v>202</v>
      </c>
      <c r="O28" s="46">
        <f>SUM(feb!H28 + mrt!M28 +N28)</f>
        <v>322</v>
      </c>
    </row>
    <row r="29" spans="1:15" x14ac:dyDescent="0.35">
      <c r="A29" s="9" t="s">
        <v>149</v>
      </c>
      <c r="B29" s="41"/>
      <c r="C29" s="41"/>
      <c r="D29" s="41">
        <v>114</v>
      </c>
      <c r="E29" s="41">
        <v>73</v>
      </c>
      <c r="F29" s="41"/>
      <c r="G29" s="41"/>
      <c r="H29" s="41"/>
      <c r="I29" s="41">
        <v>75</v>
      </c>
      <c r="J29" s="42"/>
      <c r="K29" s="42"/>
      <c r="L29" s="48">
        <f t="shared" ref="L29:L31" si="2">COUNT(B29:K29)</f>
        <v>3</v>
      </c>
      <c r="M29" s="44">
        <f>SUM(feb!F29 + mrt!K29 +L29)</f>
        <v>4</v>
      </c>
      <c r="N29" s="45">
        <f t="shared" ref="N29:N31" si="3">SUM(B29:K29)</f>
        <v>262</v>
      </c>
      <c r="O29" s="46">
        <f>SUM(feb!H29 + mrt!M29 +N29)</f>
        <v>330</v>
      </c>
    </row>
    <row r="30" spans="1:15" x14ac:dyDescent="0.35">
      <c r="A30" s="9" t="s">
        <v>150</v>
      </c>
      <c r="B30" s="41"/>
      <c r="C30" s="41"/>
      <c r="D30" s="41"/>
      <c r="E30" s="41"/>
      <c r="F30" s="41">
        <v>103</v>
      </c>
      <c r="G30" s="41"/>
      <c r="H30" s="41"/>
      <c r="I30" s="41"/>
      <c r="J30" s="42"/>
      <c r="K30" s="42"/>
      <c r="L30" s="48">
        <f t="shared" si="2"/>
        <v>1</v>
      </c>
      <c r="M30" s="44">
        <f>SUM(feb!F30 + mrt!K30 +L30)</f>
        <v>5</v>
      </c>
      <c r="N30" s="45">
        <f t="shared" si="3"/>
        <v>103</v>
      </c>
      <c r="O30" s="46">
        <f>SUM(feb!H30 + mrt!M30 +N30)</f>
        <v>338</v>
      </c>
    </row>
    <row r="31" spans="1:15" x14ac:dyDescent="0.35">
      <c r="A31" s="9" t="s">
        <v>151</v>
      </c>
      <c r="B31" s="41"/>
      <c r="C31" s="41"/>
      <c r="D31" s="41"/>
      <c r="E31" s="41"/>
      <c r="F31" s="41"/>
      <c r="G31" s="41"/>
      <c r="H31" s="41"/>
      <c r="I31" s="41"/>
      <c r="J31" s="42"/>
      <c r="K31" s="42"/>
      <c r="L31" s="48">
        <f t="shared" si="2"/>
        <v>0</v>
      </c>
      <c r="M31" s="44">
        <f>SUM(feb!F31 + mrt!K31 +L31)</f>
        <v>0</v>
      </c>
      <c r="N31" s="45">
        <f t="shared" si="3"/>
        <v>0</v>
      </c>
      <c r="O31" s="46">
        <f>SUM(feb!H31 + mrt!M31 +N31)</f>
        <v>0</v>
      </c>
    </row>
    <row r="32" spans="1:15" x14ac:dyDescent="0.35">
      <c r="A32" s="9" t="s">
        <v>7</v>
      </c>
      <c r="B32" s="41"/>
      <c r="C32" s="41"/>
      <c r="D32" s="41">
        <v>114</v>
      </c>
      <c r="E32" s="41"/>
      <c r="F32" s="41">
        <v>110</v>
      </c>
      <c r="G32" s="41"/>
      <c r="H32" s="41">
        <v>114</v>
      </c>
      <c r="I32" s="41"/>
      <c r="J32" s="42">
        <v>124</v>
      </c>
      <c r="K32" s="42"/>
      <c r="L32" s="48">
        <f t="shared" ref="L32:L63" si="4">COUNT(B32:K32)</f>
        <v>4</v>
      </c>
      <c r="M32" s="44">
        <f>SUM(feb!F32 + mrt!K32 +L32)</f>
        <v>10</v>
      </c>
      <c r="N32" s="45">
        <f t="shared" ref="N32:N63" si="5">SUM(B32:K32)</f>
        <v>462</v>
      </c>
      <c r="O32" s="46">
        <f>SUM(feb!H32 + mrt!M32 +N32)</f>
        <v>914</v>
      </c>
    </row>
    <row r="33" spans="1:15" x14ac:dyDescent="0.35">
      <c r="A33" s="20" t="s">
        <v>79</v>
      </c>
      <c r="B33" s="41"/>
      <c r="C33" s="41"/>
      <c r="D33" s="41"/>
      <c r="E33" s="41"/>
      <c r="F33" s="41">
        <v>103</v>
      </c>
      <c r="G33" s="41"/>
      <c r="H33" s="41"/>
      <c r="I33" s="41">
        <v>75</v>
      </c>
      <c r="J33" s="42"/>
      <c r="K33" s="42"/>
      <c r="L33" s="48">
        <f t="shared" si="4"/>
        <v>2</v>
      </c>
      <c r="M33" s="44">
        <f>SUM(feb!F33 + mrt!K33 +L33)</f>
        <v>4</v>
      </c>
      <c r="N33" s="45">
        <f t="shared" si="5"/>
        <v>178</v>
      </c>
      <c r="O33" s="46">
        <f>SUM(feb!H33 + mrt!M33 +N33)</f>
        <v>305</v>
      </c>
    </row>
    <row r="34" spans="1:15" x14ac:dyDescent="0.35">
      <c r="A34" s="20" t="s">
        <v>94</v>
      </c>
      <c r="B34" s="41"/>
      <c r="C34" s="41"/>
      <c r="D34" s="41"/>
      <c r="E34" s="41"/>
      <c r="F34" s="41"/>
      <c r="G34" s="41">
        <v>45</v>
      </c>
      <c r="H34" s="41"/>
      <c r="I34" s="41"/>
      <c r="J34" s="42"/>
      <c r="K34" s="42"/>
      <c r="L34" s="48">
        <f t="shared" si="4"/>
        <v>1</v>
      </c>
      <c r="M34" s="44">
        <f>SUM(feb!F34 + mrt!K34 +L34)</f>
        <v>1</v>
      </c>
      <c r="N34" s="45">
        <f t="shared" si="5"/>
        <v>45</v>
      </c>
      <c r="O34" s="46">
        <f>SUM(feb!H34 + mrt!M34 +N34)</f>
        <v>45</v>
      </c>
    </row>
    <row r="35" spans="1:15" x14ac:dyDescent="0.35">
      <c r="A35" s="20" t="s">
        <v>96</v>
      </c>
      <c r="B35" s="41"/>
      <c r="C35" s="41">
        <v>73</v>
      </c>
      <c r="D35" s="41">
        <v>114</v>
      </c>
      <c r="E35" s="41"/>
      <c r="F35" s="41"/>
      <c r="G35" s="41"/>
      <c r="H35" s="41"/>
      <c r="I35" s="41"/>
      <c r="J35" s="42"/>
      <c r="K35" s="42"/>
      <c r="L35" s="48">
        <f t="shared" si="4"/>
        <v>2</v>
      </c>
      <c r="M35" s="44">
        <f>SUM(feb!F35 + mrt!K35 +L35)</f>
        <v>4</v>
      </c>
      <c r="N35" s="45">
        <f t="shared" si="5"/>
        <v>187</v>
      </c>
      <c r="O35" s="46">
        <f>SUM(feb!H35 + mrt!M35 +N35)</f>
        <v>345</v>
      </c>
    </row>
    <row r="36" spans="1:15" x14ac:dyDescent="0.35">
      <c r="A36" s="20" t="s">
        <v>104</v>
      </c>
      <c r="B36" s="41"/>
      <c r="C36" s="41"/>
      <c r="D36" s="112">
        <v>156</v>
      </c>
      <c r="E36" s="41"/>
      <c r="F36" s="41">
        <v>150</v>
      </c>
      <c r="G36" s="41">
        <v>60</v>
      </c>
      <c r="H36" s="41"/>
      <c r="I36" s="41">
        <v>75</v>
      </c>
      <c r="J36" s="42"/>
      <c r="K36" s="42"/>
      <c r="L36" s="48">
        <f t="shared" si="4"/>
        <v>4</v>
      </c>
      <c r="M36" s="44">
        <f>SUM(feb!F36 + mrt!K36 +L36)</f>
        <v>10</v>
      </c>
      <c r="N36" s="45">
        <f t="shared" si="5"/>
        <v>441</v>
      </c>
      <c r="O36" s="46">
        <f>SUM(feb!H36 + mrt!M36 +N36)</f>
        <v>881</v>
      </c>
    </row>
    <row r="37" spans="1:15" x14ac:dyDescent="0.35">
      <c r="A37" s="20" t="s">
        <v>109</v>
      </c>
      <c r="B37" s="41"/>
      <c r="C37" s="41"/>
      <c r="D37" s="41">
        <v>114</v>
      </c>
      <c r="E37" s="41"/>
      <c r="F37" s="41">
        <v>106</v>
      </c>
      <c r="G37" s="41">
        <v>60</v>
      </c>
      <c r="H37" s="41"/>
      <c r="I37" s="41">
        <v>75</v>
      </c>
      <c r="J37" s="42">
        <v>124</v>
      </c>
      <c r="K37" s="42"/>
      <c r="L37" s="48">
        <f t="shared" si="4"/>
        <v>5</v>
      </c>
      <c r="M37" s="44">
        <f>SUM(feb!F37 + mrt!K37 +L37)</f>
        <v>11</v>
      </c>
      <c r="N37" s="45">
        <f t="shared" si="5"/>
        <v>479</v>
      </c>
      <c r="O37" s="46">
        <f>SUM(feb!H37 + mrt!M37 +N37)</f>
        <v>907</v>
      </c>
    </row>
    <row r="38" spans="1:15" x14ac:dyDescent="0.35">
      <c r="A38" s="20" t="s">
        <v>72</v>
      </c>
      <c r="B38" s="41"/>
      <c r="C38" s="41"/>
      <c r="D38" s="41"/>
      <c r="E38" s="41"/>
      <c r="F38" s="41"/>
      <c r="G38" s="41"/>
      <c r="H38" s="41"/>
      <c r="I38" s="41"/>
      <c r="J38" s="42"/>
      <c r="K38" s="42"/>
      <c r="L38" s="48">
        <f t="shared" si="4"/>
        <v>0</v>
      </c>
      <c r="M38" s="44">
        <f>SUM(feb!F38 + mrt!K38 +L38)</f>
        <v>0</v>
      </c>
      <c r="N38" s="45">
        <f t="shared" si="5"/>
        <v>0</v>
      </c>
      <c r="O38" s="46">
        <f>SUM(feb!H38 + mrt!M38 +N38)</f>
        <v>0</v>
      </c>
    </row>
    <row r="39" spans="1:15" x14ac:dyDescent="0.35">
      <c r="A39" s="20" t="s">
        <v>90</v>
      </c>
      <c r="B39" s="41"/>
      <c r="C39" s="41"/>
      <c r="D39" s="41"/>
      <c r="E39" s="41">
        <v>68</v>
      </c>
      <c r="F39" s="41"/>
      <c r="G39" s="41"/>
      <c r="H39" s="41"/>
      <c r="I39" s="41">
        <v>52</v>
      </c>
      <c r="J39" s="42"/>
      <c r="K39" s="42"/>
      <c r="L39" s="48">
        <f t="shared" si="4"/>
        <v>2</v>
      </c>
      <c r="M39" s="44">
        <f>SUM(feb!F39 + mrt!K39 +L39)</f>
        <v>2</v>
      </c>
      <c r="N39" s="45">
        <f t="shared" si="5"/>
        <v>120</v>
      </c>
      <c r="O39" s="46">
        <f>SUM(feb!H39 + mrt!M39 +N39)</f>
        <v>120</v>
      </c>
    </row>
    <row r="40" spans="1:15" x14ac:dyDescent="0.35">
      <c r="A40" s="9" t="s">
        <v>77</v>
      </c>
      <c r="B40" s="41"/>
      <c r="C40" s="41"/>
      <c r="D40" s="41"/>
      <c r="E40" s="41"/>
      <c r="F40" s="41"/>
      <c r="G40" s="41"/>
      <c r="H40" s="41"/>
      <c r="I40" s="41">
        <v>52</v>
      </c>
      <c r="J40" s="42"/>
      <c r="K40" s="42"/>
      <c r="L40" s="48">
        <f t="shared" si="4"/>
        <v>1</v>
      </c>
      <c r="M40" s="44">
        <f>SUM(feb!F40 + mrt!K40 +L40)</f>
        <v>1</v>
      </c>
      <c r="N40" s="45">
        <f t="shared" si="5"/>
        <v>52</v>
      </c>
      <c r="O40" s="46">
        <f>SUM(feb!H40 + mrt!M40 +N40)</f>
        <v>52</v>
      </c>
    </row>
    <row r="41" spans="1:15" x14ac:dyDescent="0.35">
      <c r="A41" s="9" t="s">
        <v>8</v>
      </c>
      <c r="B41" s="41"/>
      <c r="C41" s="41"/>
      <c r="D41" s="41"/>
      <c r="E41" s="41">
        <v>48</v>
      </c>
      <c r="F41" s="41">
        <v>53</v>
      </c>
      <c r="G41" s="41">
        <v>45</v>
      </c>
      <c r="H41" s="41"/>
      <c r="I41" s="41">
        <v>52</v>
      </c>
      <c r="J41" s="42"/>
      <c r="K41" s="42"/>
      <c r="L41" s="48">
        <f t="shared" si="4"/>
        <v>4</v>
      </c>
      <c r="M41" s="44">
        <f>SUM(feb!F41 + mrt!K41 +L41)</f>
        <v>7</v>
      </c>
      <c r="N41" s="45">
        <f t="shared" si="5"/>
        <v>198</v>
      </c>
      <c r="O41" s="46">
        <f>SUM(feb!H41 + mrt!M41 +N41)</f>
        <v>358</v>
      </c>
    </row>
    <row r="42" spans="1:15" x14ac:dyDescent="0.35">
      <c r="A42" s="9" t="s">
        <v>50</v>
      </c>
      <c r="B42" s="41">
        <v>53</v>
      </c>
      <c r="C42" s="41">
        <v>69</v>
      </c>
      <c r="D42" s="41">
        <v>118</v>
      </c>
      <c r="E42" s="41">
        <v>48</v>
      </c>
      <c r="F42" s="41">
        <v>92</v>
      </c>
      <c r="G42" s="41">
        <v>65</v>
      </c>
      <c r="H42" s="41">
        <v>85</v>
      </c>
      <c r="I42" s="41"/>
      <c r="J42" s="42">
        <v>108</v>
      </c>
      <c r="K42" s="42">
        <v>50</v>
      </c>
      <c r="L42" s="48">
        <f t="shared" si="4"/>
        <v>9</v>
      </c>
      <c r="M42" s="44">
        <f>SUM(feb!F42 + mrt!K42 +L42)</f>
        <v>18</v>
      </c>
      <c r="N42" s="45">
        <f t="shared" si="5"/>
        <v>688</v>
      </c>
      <c r="O42" s="46">
        <f>SUM(feb!H42 + mrt!M42 +N42)</f>
        <v>1203</v>
      </c>
    </row>
    <row r="43" spans="1:15" x14ac:dyDescent="0.35">
      <c r="A43" s="9" t="s">
        <v>108</v>
      </c>
      <c r="B43" s="41"/>
      <c r="C43" s="41"/>
      <c r="D43" s="41">
        <v>107</v>
      </c>
      <c r="E43" s="41">
        <v>68</v>
      </c>
      <c r="F43" s="41">
        <v>113</v>
      </c>
      <c r="G43" s="41"/>
      <c r="H43" s="41">
        <v>109</v>
      </c>
      <c r="I43" s="41">
        <v>72</v>
      </c>
      <c r="J43" s="42"/>
      <c r="K43" s="42"/>
      <c r="L43" s="48">
        <f t="shared" si="4"/>
        <v>5</v>
      </c>
      <c r="M43" s="44">
        <f>SUM(feb!F43 + mrt!K43 +L43)</f>
        <v>10</v>
      </c>
      <c r="N43" s="45">
        <f t="shared" si="5"/>
        <v>469</v>
      </c>
      <c r="O43" s="46">
        <f>SUM(feb!H43 + mrt!M43 +N43)</f>
        <v>758</v>
      </c>
    </row>
    <row r="44" spans="1:15" x14ac:dyDescent="0.35">
      <c r="A44" s="9" t="s">
        <v>80</v>
      </c>
      <c r="B44" s="41"/>
      <c r="C44" s="41">
        <v>73</v>
      </c>
      <c r="D44" s="112">
        <v>156</v>
      </c>
      <c r="E44" s="41">
        <v>80</v>
      </c>
      <c r="F44" s="41"/>
      <c r="G44" s="41">
        <v>60</v>
      </c>
      <c r="H44" s="41"/>
      <c r="I44" s="41">
        <v>75</v>
      </c>
      <c r="J44" s="42"/>
      <c r="K44" s="42"/>
      <c r="L44" s="48">
        <f t="shared" si="4"/>
        <v>5</v>
      </c>
      <c r="M44" s="44">
        <f>SUM(feb!F44 + mrt!K44 +L44)</f>
        <v>12</v>
      </c>
      <c r="N44" s="45">
        <f t="shared" si="5"/>
        <v>444</v>
      </c>
      <c r="O44" s="46">
        <f>SUM(feb!H44 + mrt!M44 +N44)</f>
        <v>998</v>
      </c>
    </row>
    <row r="45" spans="1:15" x14ac:dyDescent="0.35">
      <c r="A45" s="9" t="s">
        <v>24</v>
      </c>
      <c r="B45" s="41"/>
      <c r="C45" s="41"/>
      <c r="D45" s="41"/>
      <c r="E45" s="41"/>
      <c r="F45" s="41"/>
      <c r="G45" s="41"/>
      <c r="H45" s="41"/>
      <c r="I45" s="41"/>
      <c r="J45" s="42"/>
      <c r="K45" s="42"/>
      <c r="L45" s="48">
        <f t="shared" si="4"/>
        <v>0</v>
      </c>
      <c r="M45" s="44">
        <f>SUM(feb!F45 + mrt!K45 +L45)</f>
        <v>0</v>
      </c>
      <c r="N45" s="45">
        <f t="shared" si="5"/>
        <v>0</v>
      </c>
      <c r="O45" s="46">
        <f>SUM(feb!H45 + mrt!M45 +N45)</f>
        <v>0</v>
      </c>
    </row>
    <row r="46" spans="1:15" x14ac:dyDescent="0.35">
      <c r="A46" s="9" t="s">
        <v>64</v>
      </c>
      <c r="B46" s="41"/>
      <c r="C46" s="41"/>
      <c r="D46" s="41"/>
      <c r="E46" s="41"/>
      <c r="F46" s="41"/>
      <c r="G46" s="41"/>
      <c r="H46" s="41"/>
      <c r="I46" s="41"/>
      <c r="J46" s="42"/>
      <c r="K46" s="42"/>
      <c r="L46" s="48">
        <f t="shared" si="4"/>
        <v>0</v>
      </c>
      <c r="M46" s="44">
        <f>SUM(feb!F46 + mrt!K46 +L46)</f>
        <v>0</v>
      </c>
      <c r="N46" s="45">
        <f t="shared" si="5"/>
        <v>0</v>
      </c>
      <c r="O46" s="46">
        <f>SUM(feb!H46 + mrt!M46 +N46)</f>
        <v>0</v>
      </c>
    </row>
    <row r="47" spans="1:15" x14ac:dyDescent="0.35">
      <c r="A47" s="9" t="s">
        <v>9</v>
      </c>
      <c r="B47" s="41"/>
      <c r="C47" s="41"/>
      <c r="D47" s="41"/>
      <c r="E47" s="41"/>
      <c r="F47" s="41"/>
      <c r="G47" s="41"/>
      <c r="H47" s="41"/>
      <c r="I47" s="41"/>
      <c r="J47" s="42"/>
      <c r="K47" s="42"/>
      <c r="L47" s="48">
        <f t="shared" si="4"/>
        <v>0</v>
      </c>
      <c r="M47" s="44">
        <f>SUM(feb!F47 + mrt!K47 +L47)</f>
        <v>0</v>
      </c>
      <c r="N47" s="45">
        <f t="shared" si="5"/>
        <v>0</v>
      </c>
      <c r="O47" s="46">
        <f>SUM(feb!H47 + mrt!M47 +N47)</f>
        <v>0</v>
      </c>
    </row>
    <row r="48" spans="1:15" x14ac:dyDescent="0.35">
      <c r="A48" s="9" t="s">
        <v>78</v>
      </c>
      <c r="B48" s="41">
        <v>57</v>
      </c>
      <c r="C48" s="41">
        <v>73</v>
      </c>
      <c r="D48" s="41"/>
      <c r="E48" s="41">
        <v>68</v>
      </c>
      <c r="F48" s="41">
        <v>113</v>
      </c>
      <c r="G48" s="41">
        <v>62</v>
      </c>
      <c r="H48" s="41">
        <v>109</v>
      </c>
      <c r="I48" s="41">
        <v>72</v>
      </c>
      <c r="J48" s="42"/>
      <c r="K48" s="42"/>
      <c r="L48" s="48">
        <f t="shared" si="4"/>
        <v>7</v>
      </c>
      <c r="M48" s="44">
        <f>SUM(feb!F48 + mrt!K48 +L48)</f>
        <v>12</v>
      </c>
      <c r="N48" s="45">
        <f t="shared" si="5"/>
        <v>554</v>
      </c>
      <c r="O48" s="46">
        <f>SUM(feb!H48 + mrt!M48 +N48)</f>
        <v>848</v>
      </c>
    </row>
    <row r="49" spans="1:15" x14ac:dyDescent="0.35">
      <c r="A49" s="9" t="s">
        <v>10</v>
      </c>
      <c r="B49" s="41">
        <v>72</v>
      </c>
      <c r="C49" s="41">
        <v>73</v>
      </c>
      <c r="D49" s="41">
        <v>114</v>
      </c>
      <c r="E49" s="41">
        <v>73</v>
      </c>
      <c r="F49" s="41">
        <v>106</v>
      </c>
      <c r="G49" s="41"/>
      <c r="H49" s="41">
        <v>114</v>
      </c>
      <c r="I49" s="41">
        <v>75</v>
      </c>
      <c r="J49" s="42">
        <v>124</v>
      </c>
      <c r="K49" s="42"/>
      <c r="L49" s="48">
        <f t="shared" si="4"/>
        <v>8</v>
      </c>
      <c r="M49" s="44">
        <f>SUM(feb!F49 + mrt!K49 +L49)</f>
        <v>18</v>
      </c>
      <c r="N49" s="45">
        <f t="shared" si="5"/>
        <v>751</v>
      </c>
      <c r="O49" s="46">
        <f>SUM(feb!H49 + mrt!M49 +N49)</f>
        <v>1413</v>
      </c>
    </row>
    <row r="50" spans="1:15" x14ac:dyDescent="0.35">
      <c r="A50" s="9" t="s">
        <v>53</v>
      </c>
      <c r="B50" s="41">
        <v>53</v>
      </c>
      <c r="C50" s="41"/>
      <c r="D50" s="41">
        <v>58</v>
      </c>
      <c r="E50" s="41">
        <v>48</v>
      </c>
      <c r="F50" s="41">
        <v>53</v>
      </c>
      <c r="G50" s="41"/>
      <c r="H50" s="41">
        <v>54</v>
      </c>
      <c r="I50" s="41">
        <v>52</v>
      </c>
      <c r="J50" s="42"/>
      <c r="K50" s="42"/>
      <c r="L50" s="48">
        <f t="shared" si="4"/>
        <v>6</v>
      </c>
      <c r="M50" s="44">
        <f>SUM(feb!F50 + mrt!K50 +L50)</f>
        <v>7</v>
      </c>
      <c r="N50" s="45">
        <f t="shared" si="5"/>
        <v>318</v>
      </c>
      <c r="O50" s="46">
        <f>SUM(feb!H50 + mrt!M50 +N50)</f>
        <v>366</v>
      </c>
    </row>
    <row r="51" spans="1:15" x14ac:dyDescent="0.35">
      <c r="A51" s="9" t="s">
        <v>11</v>
      </c>
      <c r="B51" s="41"/>
      <c r="C51" s="41">
        <v>69</v>
      </c>
      <c r="D51" s="41"/>
      <c r="E51" s="41">
        <v>48</v>
      </c>
      <c r="F51" s="41"/>
      <c r="G51" s="41"/>
      <c r="H51" s="41"/>
      <c r="I51" s="41">
        <v>52</v>
      </c>
      <c r="J51" s="42"/>
      <c r="K51" s="42"/>
      <c r="L51" s="48">
        <f t="shared" si="4"/>
        <v>3</v>
      </c>
      <c r="M51" s="44">
        <f>SUM(feb!F51 + mrt!K51 +L51)</f>
        <v>3</v>
      </c>
      <c r="N51" s="45">
        <f t="shared" si="5"/>
        <v>169</v>
      </c>
      <c r="O51" s="46">
        <f>SUM(feb!H51 + mrt!M51 +N51)</f>
        <v>169</v>
      </c>
    </row>
    <row r="52" spans="1:15" x14ac:dyDescent="0.35">
      <c r="A52" s="9" t="s">
        <v>49</v>
      </c>
      <c r="B52" s="41"/>
      <c r="C52" s="41"/>
      <c r="D52" s="41"/>
      <c r="E52" s="41"/>
      <c r="F52" s="41"/>
      <c r="G52" s="41"/>
      <c r="H52" s="41"/>
      <c r="I52" s="41"/>
      <c r="J52" s="42"/>
      <c r="K52" s="42"/>
      <c r="L52" s="48">
        <f t="shared" si="4"/>
        <v>0</v>
      </c>
      <c r="M52" s="44">
        <f>SUM(feb!F52 + mrt!K52 +L52)</f>
        <v>0</v>
      </c>
      <c r="N52" s="45">
        <f t="shared" si="5"/>
        <v>0</v>
      </c>
      <c r="O52" s="46">
        <f>SUM(feb!H52 + mrt!M52 +N52)</f>
        <v>0</v>
      </c>
    </row>
    <row r="53" spans="1:15" x14ac:dyDescent="0.35">
      <c r="A53" s="9" t="s">
        <v>23</v>
      </c>
      <c r="B53" s="41"/>
      <c r="C53" s="41"/>
      <c r="D53" s="41"/>
      <c r="E53" s="41"/>
      <c r="F53" s="41"/>
      <c r="G53" s="41"/>
      <c r="H53" s="41"/>
      <c r="I53" s="41"/>
      <c r="J53" s="42"/>
      <c r="K53" s="42"/>
      <c r="L53" s="48">
        <f t="shared" si="4"/>
        <v>0</v>
      </c>
      <c r="M53" s="44">
        <f>SUM(feb!F53 + mrt!K53 +L53)</f>
        <v>1</v>
      </c>
      <c r="N53" s="45">
        <f t="shared" si="5"/>
        <v>0</v>
      </c>
      <c r="O53" s="46">
        <f>SUM(feb!H53 + mrt!M53 +N53)</f>
        <v>48</v>
      </c>
    </row>
    <row r="54" spans="1:15" x14ac:dyDescent="0.35">
      <c r="A54" s="9" t="s">
        <v>120</v>
      </c>
      <c r="B54" s="41"/>
      <c r="C54" s="41"/>
      <c r="D54" s="41"/>
      <c r="E54" s="41"/>
      <c r="F54" s="41"/>
      <c r="G54" s="41"/>
      <c r="H54" s="41"/>
      <c r="I54" s="41"/>
      <c r="J54" s="42"/>
      <c r="K54" s="42"/>
      <c r="L54" s="48">
        <f t="shared" si="4"/>
        <v>0</v>
      </c>
      <c r="M54" s="44">
        <f>SUM(feb!F54 + mrt!K54 +L54)</f>
        <v>0</v>
      </c>
      <c r="N54" s="45">
        <f t="shared" si="5"/>
        <v>0</v>
      </c>
      <c r="O54" s="46">
        <f>SUM(feb!H54 + mrt!M54 +N54)</f>
        <v>0</v>
      </c>
    </row>
    <row r="55" spans="1:15" x14ac:dyDescent="0.35">
      <c r="A55" s="9" t="s">
        <v>85</v>
      </c>
      <c r="B55" s="41">
        <v>57</v>
      </c>
      <c r="C55" s="41"/>
      <c r="D55" s="41">
        <v>107</v>
      </c>
      <c r="E55" s="41">
        <v>68</v>
      </c>
      <c r="F55" s="41">
        <v>113</v>
      </c>
      <c r="G55" s="41">
        <v>62</v>
      </c>
      <c r="H55" s="41">
        <v>109</v>
      </c>
      <c r="I55" s="41">
        <v>72</v>
      </c>
      <c r="J55" s="42">
        <v>84</v>
      </c>
      <c r="K55" s="42"/>
      <c r="L55" s="48">
        <f t="shared" si="4"/>
        <v>8</v>
      </c>
      <c r="M55" s="44">
        <f>SUM(feb!F55 + mrt!K55 +L55)</f>
        <v>15</v>
      </c>
      <c r="N55" s="45">
        <f t="shared" si="5"/>
        <v>672</v>
      </c>
      <c r="O55" s="46">
        <f>SUM(feb!H55 + mrt!M55 +N55)</f>
        <v>1078</v>
      </c>
    </row>
    <row r="56" spans="1:15" x14ac:dyDescent="0.35">
      <c r="A56" s="9" t="s">
        <v>69</v>
      </c>
      <c r="B56" s="41"/>
      <c r="C56" s="41">
        <v>73</v>
      </c>
      <c r="D56" s="41">
        <v>107</v>
      </c>
      <c r="E56" s="41">
        <v>68</v>
      </c>
      <c r="F56" s="41">
        <v>113</v>
      </c>
      <c r="G56" s="41">
        <v>62</v>
      </c>
      <c r="H56" s="41">
        <v>109</v>
      </c>
      <c r="I56" s="41">
        <v>72</v>
      </c>
      <c r="J56" s="42">
        <v>84</v>
      </c>
      <c r="K56" s="42"/>
      <c r="L56" s="48">
        <f t="shared" si="4"/>
        <v>8</v>
      </c>
      <c r="M56" s="44">
        <f>SUM(feb!F56 + mrt!K56 +L56)</f>
        <v>13</v>
      </c>
      <c r="N56" s="45">
        <f t="shared" si="5"/>
        <v>688</v>
      </c>
      <c r="O56" s="46">
        <f>SUM(feb!H56 + mrt!M56 +N56)</f>
        <v>1018</v>
      </c>
    </row>
    <row r="57" spans="1:15" x14ac:dyDescent="0.35">
      <c r="A57" s="9" t="s">
        <v>105</v>
      </c>
      <c r="B57" s="41"/>
      <c r="C57" s="41"/>
      <c r="D57" s="41"/>
      <c r="E57" s="41"/>
      <c r="F57" s="41"/>
      <c r="G57" s="41"/>
      <c r="H57" s="41"/>
      <c r="I57" s="41"/>
      <c r="J57" s="42"/>
      <c r="K57" s="42"/>
      <c r="L57" s="48">
        <f t="shared" si="4"/>
        <v>0</v>
      </c>
      <c r="M57" s="44">
        <f>SUM(feb!F57 + mrt!K57 +L57)</f>
        <v>0</v>
      </c>
      <c r="N57" s="45">
        <f t="shared" si="5"/>
        <v>0</v>
      </c>
      <c r="O57" s="46">
        <f>SUM(feb!H57 + mrt!M57 +N57)</f>
        <v>0</v>
      </c>
    </row>
    <row r="58" spans="1:15" x14ac:dyDescent="0.35">
      <c r="A58" s="9" t="s">
        <v>57</v>
      </c>
      <c r="B58" s="41"/>
      <c r="C58" s="41"/>
      <c r="D58" s="41"/>
      <c r="E58" s="41"/>
      <c r="F58" s="41"/>
      <c r="G58" s="41"/>
      <c r="H58" s="41"/>
      <c r="I58" s="41"/>
      <c r="J58" s="42"/>
      <c r="K58" s="42"/>
      <c r="L58" s="48">
        <f t="shared" si="4"/>
        <v>0</v>
      </c>
      <c r="M58" s="44">
        <f>SUM(feb!F58 + mrt!K58 +L58)</f>
        <v>0</v>
      </c>
      <c r="N58" s="45">
        <f t="shared" si="5"/>
        <v>0</v>
      </c>
      <c r="O58" s="46">
        <f>SUM(feb!H58 + mrt!M58 +N58)</f>
        <v>0</v>
      </c>
    </row>
    <row r="59" spans="1:15" x14ac:dyDescent="0.35">
      <c r="A59" s="9" t="s">
        <v>152</v>
      </c>
      <c r="B59" s="41"/>
      <c r="C59" s="41"/>
      <c r="D59" s="41">
        <v>73</v>
      </c>
      <c r="E59" s="41"/>
      <c r="F59" s="41"/>
      <c r="G59" s="41">
        <v>60</v>
      </c>
      <c r="H59" s="41"/>
      <c r="I59" s="41"/>
      <c r="J59" s="42">
        <v>124</v>
      </c>
      <c r="K59" s="42"/>
      <c r="L59" s="48">
        <f t="shared" ref="L59" si="6">COUNT(B59:K59)</f>
        <v>3</v>
      </c>
      <c r="M59" s="44">
        <f>SUM(feb!F59 + mrt!K59 +L59)</f>
        <v>3</v>
      </c>
      <c r="N59" s="45">
        <f t="shared" ref="N59" si="7">SUM(B59:K59)</f>
        <v>257</v>
      </c>
      <c r="O59" s="46">
        <f>SUM(feb!H59 + mrt!M59 +N59)</f>
        <v>257</v>
      </c>
    </row>
    <row r="60" spans="1:15" x14ac:dyDescent="0.35">
      <c r="A60" s="9" t="s">
        <v>51</v>
      </c>
      <c r="B60" s="41"/>
      <c r="C60" s="41">
        <v>73</v>
      </c>
      <c r="D60" s="41"/>
      <c r="E60" s="41">
        <v>68</v>
      </c>
      <c r="F60" s="41"/>
      <c r="G60" s="41"/>
      <c r="H60" s="41">
        <v>109</v>
      </c>
      <c r="I60" s="41"/>
      <c r="J60" s="42"/>
      <c r="K60" s="42"/>
      <c r="L60" s="48">
        <f t="shared" si="4"/>
        <v>3</v>
      </c>
      <c r="M60" s="44">
        <f>SUM(feb!F60 + mrt!K60 +L60)</f>
        <v>9</v>
      </c>
      <c r="N60" s="45">
        <f t="shared" si="5"/>
        <v>250</v>
      </c>
      <c r="O60" s="46">
        <f>SUM(feb!H60 + mrt!M60 +N60)</f>
        <v>580</v>
      </c>
    </row>
    <row r="61" spans="1:15" x14ac:dyDescent="0.35">
      <c r="A61" s="9" t="s">
        <v>70</v>
      </c>
      <c r="B61" s="41"/>
      <c r="C61" s="41"/>
      <c r="D61" s="41"/>
      <c r="E61" s="41"/>
      <c r="F61" s="41"/>
      <c r="G61" s="41"/>
      <c r="H61" s="41"/>
      <c r="I61" s="41">
        <v>72</v>
      </c>
      <c r="J61" s="42"/>
      <c r="K61" s="42"/>
      <c r="L61" s="48">
        <f t="shared" si="4"/>
        <v>1</v>
      </c>
      <c r="M61" s="44">
        <f>SUM(feb!F61 + mrt!K61 +L61)</f>
        <v>1</v>
      </c>
      <c r="N61" s="45">
        <f t="shared" si="5"/>
        <v>72</v>
      </c>
      <c r="O61" s="46">
        <f>SUM(feb!H61 + mrt!M61 +N61)</f>
        <v>72</v>
      </c>
    </row>
    <row r="62" spans="1:15" x14ac:dyDescent="0.35">
      <c r="A62" s="9" t="s">
        <v>12</v>
      </c>
      <c r="B62" s="41"/>
      <c r="C62" s="41"/>
      <c r="D62" s="41"/>
      <c r="E62" s="41"/>
      <c r="F62" s="41"/>
      <c r="G62" s="41"/>
      <c r="H62" s="41"/>
      <c r="I62" s="41"/>
      <c r="J62" s="42"/>
      <c r="K62" s="42"/>
      <c r="L62" s="48">
        <f t="shared" si="4"/>
        <v>0</v>
      </c>
      <c r="M62" s="44">
        <f>SUM(feb!F62 + mrt!K62 +L62)</f>
        <v>2</v>
      </c>
      <c r="N62" s="45">
        <f t="shared" si="5"/>
        <v>0</v>
      </c>
      <c r="O62" s="46">
        <f>SUM(feb!H62 + mrt!M62 +N62)</f>
        <v>108</v>
      </c>
    </row>
    <row r="63" spans="1:15" x14ac:dyDescent="0.35">
      <c r="A63" s="9" t="s">
        <v>61</v>
      </c>
      <c r="B63" s="41"/>
      <c r="C63" s="41"/>
      <c r="D63" s="41"/>
      <c r="E63" s="41">
        <v>45</v>
      </c>
      <c r="F63" s="41"/>
      <c r="G63" s="41">
        <v>45</v>
      </c>
      <c r="H63" s="41"/>
      <c r="I63" s="41">
        <v>52</v>
      </c>
      <c r="J63" s="42"/>
      <c r="K63" s="42"/>
      <c r="L63" s="48">
        <f t="shared" si="4"/>
        <v>3</v>
      </c>
      <c r="M63" s="44">
        <f>SUM(feb!F63 + mrt!K63 +L63)</f>
        <v>3</v>
      </c>
      <c r="N63" s="45">
        <f t="shared" si="5"/>
        <v>142</v>
      </c>
      <c r="O63" s="46">
        <f>SUM(feb!H63 + mrt!M63 +N63)</f>
        <v>142</v>
      </c>
    </row>
    <row r="64" spans="1:15" x14ac:dyDescent="0.35">
      <c r="A64" s="9" t="s">
        <v>73</v>
      </c>
      <c r="B64" s="41"/>
      <c r="C64" s="41">
        <v>73</v>
      </c>
      <c r="D64" s="41">
        <v>114</v>
      </c>
      <c r="E64" s="41">
        <v>73</v>
      </c>
      <c r="F64" s="41">
        <v>103</v>
      </c>
      <c r="G64" s="41">
        <v>60</v>
      </c>
      <c r="H64" s="41"/>
      <c r="I64" s="41">
        <v>75</v>
      </c>
      <c r="J64" s="42">
        <v>124</v>
      </c>
      <c r="K64" s="42"/>
      <c r="L64" s="48">
        <f t="shared" ref="L64:L95" si="8">COUNT(B64:K64)</f>
        <v>7</v>
      </c>
      <c r="M64" s="44">
        <f>SUM(feb!F64 + mrt!K64 +L64)</f>
        <v>14</v>
      </c>
      <c r="N64" s="45">
        <f t="shared" ref="N64:N96" si="9">SUM(B64:K64)</f>
        <v>622</v>
      </c>
      <c r="O64" s="46">
        <f>SUM(feb!H64 + mrt!M64 +N64)</f>
        <v>1064</v>
      </c>
    </row>
    <row r="65" spans="1:15" x14ac:dyDescent="0.35">
      <c r="A65" s="9" t="s">
        <v>122</v>
      </c>
      <c r="B65" s="41"/>
      <c r="C65" s="41">
        <v>73</v>
      </c>
      <c r="D65" s="41">
        <v>114</v>
      </c>
      <c r="E65" s="41">
        <v>73</v>
      </c>
      <c r="F65" s="41">
        <v>106</v>
      </c>
      <c r="G65" s="41">
        <v>60</v>
      </c>
      <c r="H65" s="41">
        <v>114</v>
      </c>
      <c r="I65" s="41"/>
      <c r="J65" s="42"/>
      <c r="K65" s="42"/>
      <c r="L65" s="48">
        <f t="shared" si="8"/>
        <v>6</v>
      </c>
      <c r="M65" s="44">
        <f>SUM(feb!F65 + mrt!K65 +L65)</f>
        <v>14</v>
      </c>
      <c r="N65" s="45">
        <f t="shared" si="9"/>
        <v>540</v>
      </c>
      <c r="O65" s="46">
        <f>SUM(feb!H65 + mrt!M65 +N65)</f>
        <v>1077</v>
      </c>
    </row>
    <row r="66" spans="1:15" x14ac:dyDescent="0.35">
      <c r="A66" s="9" t="s">
        <v>13</v>
      </c>
      <c r="B66" s="41"/>
      <c r="C66" s="41"/>
      <c r="D66" s="41">
        <v>114</v>
      </c>
      <c r="E66" s="41">
        <v>73</v>
      </c>
      <c r="F66" s="41">
        <v>131</v>
      </c>
      <c r="G66" s="41">
        <v>60</v>
      </c>
      <c r="H66" s="41">
        <v>131</v>
      </c>
      <c r="I66" s="41">
        <v>72</v>
      </c>
      <c r="J66" s="42"/>
      <c r="K66" s="42"/>
      <c r="L66" s="48">
        <f t="shared" si="8"/>
        <v>6</v>
      </c>
      <c r="M66" s="44">
        <f>SUM(feb!F66 + mrt!K66 +L66)</f>
        <v>6</v>
      </c>
      <c r="N66" s="45">
        <f t="shared" si="9"/>
        <v>581</v>
      </c>
      <c r="O66" s="46">
        <f>SUM(feb!H66 + mrt!M66 +N66)</f>
        <v>581</v>
      </c>
    </row>
    <row r="67" spans="1:15" x14ac:dyDescent="0.35">
      <c r="A67" s="9" t="s">
        <v>47</v>
      </c>
      <c r="B67" s="41">
        <v>75</v>
      </c>
      <c r="C67" s="41">
        <v>73</v>
      </c>
      <c r="D67" s="41">
        <v>114</v>
      </c>
      <c r="E67" s="41">
        <v>80</v>
      </c>
      <c r="F67" s="41">
        <v>141</v>
      </c>
      <c r="G67" s="41">
        <v>60</v>
      </c>
      <c r="H67" s="41">
        <v>276</v>
      </c>
      <c r="I67" s="41">
        <v>75</v>
      </c>
      <c r="J67" s="42">
        <v>124</v>
      </c>
      <c r="K67" s="42">
        <v>70</v>
      </c>
      <c r="L67" s="48">
        <f t="shared" si="8"/>
        <v>10</v>
      </c>
      <c r="M67" s="44">
        <f>SUM(feb!F67 + mrt!K67 +L67)</f>
        <v>21</v>
      </c>
      <c r="N67" s="45">
        <f t="shared" si="9"/>
        <v>1088</v>
      </c>
      <c r="O67" s="46">
        <f>SUM(feb!H67 + mrt!M67 +N67)</f>
        <v>1885</v>
      </c>
    </row>
    <row r="68" spans="1:15" x14ac:dyDescent="0.35">
      <c r="A68" s="9" t="s">
        <v>86</v>
      </c>
      <c r="B68" s="41"/>
      <c r="C68" s="41"/>
      <c r="D68" s="41"/>
      <c r="E68" s="41"/>
      <c r="F68" s="41"/>
      <c r="G68" s="41"/>
      <c r="H68" s="41"/>
      <c r="I68" s="41">
        <v>52</v>
      </c>
      <c r="J68" s="42"/>
      <c r="K68" s="42"/>
      <c r="L68" s="48">
        <f t="shared" si="8"/>
        <v>1</v>
      </c>
      <c r="M68" s="44">
        <f>SUM(feb!F68 + mrt!K68 +L68)</f>
        <v>3</v>
      </c>
      <c r="N68" s="45">
        <f t="shared" si="9"/>
        <v>52</v>
      </c>
      <c r="O68" s="46">
        <f>SUM(feb!H68 + mrt!M68 +N68)</f>
        <v>166</v>
      </c>
    </row>
    <row r="69" spans="1:15" x14ac:dyDescent="0.35">
      <c r="A69" s="9" t="s">
        <v>14</v>
      </c>
      <c r="B69" s="41">
        <v>72</v>
      </c>
      <c r="C69" s="41">
        <v>73</v>
      </c>
      <c r="D69" s="41"/>
      <c r="E69" s="41"/>
      <c r="F69" s="41">
        <v>110</v>
      </c>
      <c r="G69" s="41">
        <v>60</v>
      </c>
      <c r="H69" s="41">
        <v>114</v>
      </c>
      <c r="I69" s="41">
        <v>75</v>
      </c>
      <c r="J69" s="42">
        <v>124</v>
      </c>
      <c r="K69" s="42"/>
      <c r="L69" s="48">
        <f t="shared" si="8"/>
        <v>7</v>
      </c>
      <c r="M69" s="44">
        <f>SUM(feb!F69 + mrt!K69 +L69)</f>
        <v>17</v>
      </c>
      <c r="N69" s="45">
        <f t="shared" si="9"/>
        <v>628</v>
      </c>
      <c r="O69" s="46">
        <f>SUM(feb!H69 + mrt!M69 +N69)</f>
        <v>1306</v>
      </c>
    </row>
    <row r="70" spans="1:15" x14ac:dyDescent="0.35">
      <c r="A70" s="9" t="s">
        <v>46</v>
      </c>
      <c r="B70" s="41"/>
      <c r="C70" s="41"/>
      <c r="D70" s="41">
        <v>58</v>
      </c>
      <c r="E70" s="41">
        <v>48</v>
      </c>
      <c r="F70" s="41">
        <v>53</v>
      </c>
      <c r="G70" s="41">
        <v>45</v>
      </c>
      <c r="H70" s="41">
        <v>54</v>
      </c>
      <c r="I70" s="41">
        <v>52</v>
      </c>
      <c r="J70" s="42"/>
      <c r="K70" s="42"/>
      <c r="L70" s="48">
        <f t="shared" si="8"/>
        <v>6</v>
      </c>
      <c r="M70" s="44">
        <f>SUM(feb!F70 + mrt!K70 +L70)</f>
        <v>6</v>
      </c>
      <c r="N70" s="45">
        <f t="shared" si="9"/>
        <v>310</v>
      </c>
      <c r="O70" s="46">
        <f>SUM(feb!H70 + mrt!M70 +N70)</f>
        <v>310</v>
      </c>
    </row>
    <row r="71" spans="1:15" x14ac:dyDescent="0.35">
      <c r="A71" s="9" t="s">
        <v>15</v>
      </c>
      <c r="B71" s="41"/>
      <c r="C71" s="41"/>
      <c r="D71" s="41"/>
      <c r="E71" s="41"/>
      <c r="F71" s="41"/>
      <c r="G71" s="41"/>
      <c r="H71" s="41"/>
      <c r="I71" s="41"/>
      <c r="J71" s="42"/>
      <c r="K71" s="42"/>
      <c r="L71" s="48">
        <f t="shared" si="8"/>
        <v>0</v>
      </c>
      <c r="M71" s="44">
        <f>SUM(feb!F71 + mrt!K71 +L71)</f>
        <v>0</v>
      </c>
      <c r="N71" s="45">
        <f t="shared" si="9"/>
        <v>0</v>
      </c>
      <c r="O71" s="46">
        <f>SUM(feb!H71 + mrt!M71 +N71)</f>
        <v>0</v>
      </c>
    </row>
    <row r="72" spans="1:15" x14ac:dyDescent="0.35">
      <c r="A72" s="9" t="s">
        <v>54</v>
      </c>
      <c r="B72" s="41">
        <v>75</v>
      </c>
      <c r="C72" s="41">
        <v>73</v>
      </c>
      <c r="D72" s="41">
        <v>114</v>
      </c>
      <c r="E72" s="41">
        <v>80</v>
      </c>
      <c r="F72" s="41">
        <v>150</v>
      </c>
      <c r="G72" s="41">
        <v>60</v>
      </c>
      <c r="H72" s="41"/>
      <c r="I72" s="41">
        <v>75</v>
      </c>
      <c r="J72" s="42"/>
      <c r="K72" s="42"/>
      <c r="L72" s="48">
        <f t="shared" si="8"/>
        <v>7</v>
      </c>
      <c r="M72" s="44">
        <f>SUM(feb!F72 + mrt!K72 +L72)</f>
        <v>12</v>
      </c>
      <c r="N72" s="45">
        <f t="shared" si="9"/>
        <v>627</v>
      </c>
      <c r="O72" s="46">
        <f>SUM(feb!H72 + mrt!M72 +N72)</f>
        <v>941</v>
      </c>
    </row>
    <row r="73" spans="1:15" x14ac:dyDescent="0.35">
      <c r="A73" s="9" t="s">
        <v>103</v>
      </c>
      <c r="B73" s="41"/>
      <c r="C73" s="41"/>
      <c r="D73" s="41"/>
      <c r="E73" s="41"/>
      <c r="F73" s="41"/>
      <c r="G73" s="41"/>
      <c r="H73" s="41"/>
      <c r="I73" s="41"/>
      <c r="J73" s="42"/>
      <c r="K73" s="42"/>
      <c r="L73" s="48">
        <f t="shared" si="8"/>
        <v>0</v>
      </c>
      <c r="M73" s="44">
        <f>SUM(feb!F73 + mrt!K73 +L73)</f>
        <v>0</v>
      </c>
      <c r="N73" s="45">
        <f t="shared" si="9"/>
        <v>0</v>
      </c>
      <c r="O73" s="46">
        <f>SUM(feb!H73 + mrt!M73 +N73)</f>
        <v>0</v>
      </c>
    </row>
    <row r="74" spans="1:15" x14ac:dyDescent="0.35">
      <c r="A74" s="9" t="s">
        <v>55</v>
      </c>
      <c r="B74" s="41"/>
      <c r="C74" s="41"/>
      <c r="D74" s="41"/>
      <c r="E74" s="41"/>
      <c r="F74" s="41"/>
      <c r="G74" s="41"/>
      <c r="H74" s="41"/>
      <c r="I74" s="41"/>
      <c r="J74" s="42"/>
      <c r="K74" s="42"/>
      <c r="L74" s="48">
        <f t="shared" si="8"/>
        <v>0</v>
      </c>
      <c r="M74" s="44">
        <f>SUM(feb!F74 + mrt!K74 +L74)</f>
        <v>0</v>
      </c>
      <c r="N74" s="45">
        <f t="shared" si="9"/>
        <v>0</v>
      </c>
      <c r="O74" s="46">
        <f>SUM(feb!H74 + mrt!M74 +N74)</f>
        <v>0</v>
      </c>
    </row>
    <row r="75" spans="1:15" x14ac:dyDescent="0.35">
      <c r="A75" s="9" t="s">
        <v>16</v>
      </c>
      <c r="B75" s="41"/>
      <c r="C75" s="41"/>
      <c r="D75" s="41">
        <v>58</v>
      </c>
      <c r="E75" s="41">
        <v>48</v>
      </c>
      <c r="F75" s="41"/>
      <c r="G75" s="41"/>
      <c r="H75" s="41">
        <v>54</v>
      </c>
      <c r="I75" s="41">
        <v>52</v>
      </c>
      <c r="J75" s="42"/>
      <c r="K75" s="42"/>
      <c r="L75" s="48">
        <f t="shared" si="8"/>
        <v>4</v>
      </c>
      <c r="M75" s="44">
        <f>SUM(feb!F75 + mrt!K75 +L75)</f>
        <v>5</v>
      </c>
      <c r="N75" s="45">
        <f t="shared" si="9"/>
        <v>212</v>
      </c>
      <c r="O75" s="46">
        <f>SUM(feb!H75 + mrt!M75 +N75)</f>
        <v>212</v>
      </c>
    </row>
    <row r="76" spans="1:15" x14ac:dyDescent="0.35">
      <c r="A76" s="9" t="s">
        <v>81</v>
      </c>
      <c r="B76" s="41">
        <v>72</v>
      </c>
      <c r="C76" s="41">
        <v>73</v>
      </c>
      <c r="D76" s="41"/>
      <c r="E76" s="41"/>
      <c r="F76" s="41">
        <v>110</v>
      </c>
      <c r="G76" s="41">
        <v>60</v>
      </c>
      <c r="H76" s="41">
        <v>114</v>
      </c>
      <c r="I76" s="41">
        <v>75</v>
      </c>
      <c r="J76" s="42"/>
      <c r="K76" s="42"/>
      <c r="L76" s="48">
        <f t="shared" si="8"/>
        <v>6</v>
      </c>
      <c r="M76" s="44">
        <f>SUM(feb!F76 + mrt!K76 +L76)</f>
        <v>12</v>
      </c>
      <c r="N76" s="45">
        <f t="shared" si="9"/>
        <v>504</v>
      </c>
      <c r="O76" s="46">
        <f>SUM(feb!H76 + mrt!M76 +N76)</f>
        <v>910</v>
      </c>
    </row>
    <row r="77" spans="1:15" x14ac:dyDescent="0.35">
      <c r="A77" s="9" t="s">
        <v>17</v>
      </c>
      <c r="B77" s="41">
        <v>72</v>
      </c>
      <c r="C77" s="41"/>
      <c r="D77" s="41">
        <v>114</v>
      </c>
      <c r="E77" s="41"/>
      <c r="F77" s="41"/>
      <c r="G77" s="41">
        <v>60</v>
      </c>
      <c r="H77" s="41"/>
      <c r="I77" s="41">
        <v>75</v>
      </c>
      <c r="J77" s="42"/>
      <c r="K77" s="42"/>
      <c r="L77" s="48">
        <f t="shared" si="8"/>
        <v>4</v>
      </c>
      <c r="M77" s="44">
        <f>SUM(feb!F77 + mrt!K77 +L77)</f>
        <v>14</v>
      </c>
      <c r="N77" s="45">
        <f t="shared" si="9"/>
        <v>321</v>
      </c>
      <c r="O77" s="46">
        <f>SUM(feb!H77 + mrt!M77 +N77)</f>
        <v>984</v>
      </c>
    </row>
    <row r="78" spans="1:15" x14ac:dyDescent="0.35">
      <c r="A78" s="9" t="s">
        <v>18</v>
      </c>
      <c r="B78" s="41">
        <v>72</v>
      </c>
      <c r="C78" s="41">
        <v>73</v>
      </c>
      <c r="D78" s="41">
        <v>114</v>
      </c>
      <c r="E78" s="41">
        <v>73</v>
      </c>
      <c r="F78" s="41"/>
      <c r="G78" s="41">
        <v>60</v>
      </c>
      <c r="H78" s="41"/>
      <c r="I78" s="41">
        <v>75</v>
      </c>
      <c r="J78" s="42">
        <v>124</v>
      </c>
      <c r="K78" s="42"/>
      <c r="L78" s="48">
        <f t="shared" si="8"/>
        <v>7</v>
      </c>
      <c r="M78" s="44">
        <f>SUM(feb!F78 + mrt!K78 +L78)</f>
        <v>13</v>
      </c>
      <c r="N78" s="45">
        <f t="shared" si="9"/>
        <v>591</v>
      </c>
      <c r="O78" s="46">
        <f>SUM(feb!H78 + mrt!M78 +N78)</f>
        <v>999</v>
      </c>
    </row>
    <row r="79" spans="1:15" x14ac:dyDescent="0.35">
      <c r="A79" s="9" t="s">
        <v>107</v>
      </c>
      <c r="B79" s="41"/>
      <c r="C79" s="41"/>
      <c r="D79" s="41">
        <v>114</v>
      </c>
      <c r="E79" s="41">
        <v>73</v>
      </c>
      <c r="F79" s="41">
        <v>106</v>
      </c>
      <c r="G79" s="41"/>
      <c r="H79" s="41">
        <v>114</v>
      </c>
      <c r="I79" s="41"/>
      <c r="J79" s="42">
        <v>124</v>
      </c>
      <c r="K79" s="42"/>
      <c r="L79" s="48">
        <f t="shared" si="8"/>
        <v>5</v>
      </c>
      <c r="M79" s="44">
        <f>SUM(feb!F79 + mrt!K79 +L79)</f>
        <v>8</v>
      </c>
      <c r="N79" s="45">
        <f t="shared" si="9"/>
        <v>531</v>
      </c>
      <c r="O79" s="46">
        <f>SUM(feb!H79 + mrt!M79 +N79)</f>
        <v>707</v>
      </c>
    </row>
    <row r="80" spans="1:15" x14ac:dyDescent="0.35">
      <c r="A80" s="9" t="s">
        <v>112</v>
      </c>
      <c r="B80" s="41"/>
      <c r="C80" s="41"/>
      <c r="D80" s="41"/>
      <c r="E80" s="41"/>
      <c r="F80" s="41"/>
      <c r="G80" s="41"/>
      <c r="H80" s="41"/>
      <c r="I80" s="41"/>
      <c r="J80" s="42"/>
      <c r="K80" s="42"/>
      <c r="L80" s="48">
        <f t="shared" si="8"/>
        <v>0</v>
      </c>
      <c r="M80" s="44">
        <f>SUM(feb!F80 + mrt!K80 +L80)</f>
        <v>0</v>
      </c>
      <c r="N80" s="45">
        <f t="shared" si="9"/>
        <v>0</v>
      </c>
      <c r="O80" s="46">
        <f>SUM(feb!H80 + mrt!M80 +N80)</f>
        <v>0</v>
      </c>
    </row>
    <row r="81" spans="1:15" x14ac:dyDescent="0.35">
      <c r="A81" s="9" t="s">
        <v>58</v>
      </c>
      <c r="B81" s="41"/>
      <c r="C81" s="41"/>
      <c r="D81" s="41"/>
      <c r="E81" s="41"/>
      <c r="F81" s="41"/>
      <c r="G81" s="41"/>
      <c r="H81" s="41"/>
      <c r="I81" s="41"/>
      <c r="J81" s="42"/>
      <c r="K81" s="42"/>
      <c r="L81" s="48">
        <f t="shared" si="8"/>
        <v>0</v>
      </c>
      <c r="M81" s="44">
        <f>SUM(feb!F81 + mrt!K81 +L81)</f>
        <v>0</v>
      </c>
      <c r="N81" s="45">
        <f t="shared" si="9"/>
        <v>0</v>
      </c>
      <c r="O81" s="46">
        <f>SUM(feb!H81 + mrt!M81 +N81)</f>
        <v>0</v>
      </c>
    </row>
    <row r="82" spans="1:15" x14ac:dyDescent="0.35">
      <c r="A82" s="9" t="s">
        <v>19</v>
      </c>
      <c r="B82" s="41"/>
      <c r="C82" s="41"/>
      <c r="D82" s="41">
        <v>107</v>
      </c>
      <c r="E82" s="41">
        <v>68</v>
      </c>
      <c r="F82" s="41">
        <v>113</v>
      </c>
      <c r="G82" s="41">
        <v>62</v>
      </c>
      <c r="H82" s="41">
        <v>109</v>
      </c>
      <c r="I82" s="41">
        <v>72</v>
      </c>
      <c r="J82" s="42">
        <v>84</v>
      </c>
      <c r="K82" s="42"/>
      <c r="L82" s="48">
        <f t="shared" si="8"/>
        <v>7</v>
      </c>
      <c r="M82" s="44">
        <f>SUM(feb!F82 + mrt!K82 +L82)</f>
        <v>13</v>
      </c>
      <c r="N82" s="45">
        <f t="shared" si="9"/>
        <v>615</v>
      </c>
      <c r="O82" s="46">
        <f>SUM(feb!H82 + mrt!M82 +N82)</f>
        <v>945</v>
      </c>
    </row>
    <row r="83" spans="1:15" x14ac:dyDescent="0.35">
      <c r="A83" s="9" t="s">
        <v>76</v>
      </c>
      <c r="B83" s="41"/>
      <c r="C83" s="41"/>
      <c r="D83" s="41"/>
      <c r="E83" s="41"/>
      <c r="F83" s="41"/>
      <c r="G83" s="41"/>
      <c r="H83" s="41"/>
      <c r="I83" s="41"/>
      <c r="J83" s="42"/>
      <c r="K83" s="42"/>
      <c r="L83" s="48">
        <f t="shared" si="8"/>
        <v>0</v>
      </c>
      <c r="M83" s="44">
        <f>SUM(feb!F83 + mrt!K83 +L83)</f>
        <v>0</v>
      </c>
      <c r="N83" s="45">
        <f t="shared" si="9"/>
        <v>0</v>
      </c>
      <c r="O83" s="46">
        <f>SUM(feb!H83 + mrt!M83 +N83)</f>
        <v>0</v>
      </c>
    </row>
    <row r="84" spans="1:15" x14ac:dyDescent="0.35">
      <c r="A84" s="9" t="s">
        <v>20</v>
      </c>
      <c r="B84" s="41"/>
      <c r="C84" s="41">
        <v>69</v>
      </c>
      <c r="D84" s="41"/>
      <c r="E84" s="41">
        <v>48</v>
      </c>
      <c r="F84" s="41"/>
      <c r="G84" s="41">
        <v>65</v>
      </c>
      <c r="H84" s="41"/>
      <c r="I84" s="41">
        <v>52</v>
      </c>
      <c r="J84" s="42">
        <v>50</v>
      </c>
      <c r="K84" s="42"/>
      <c r="L84" s="48">
        <f t="shared" si="8"/>
        <v>5</v>
      </c>
      <c r="M84" s="44">
        <f>SUM(feb!F84 + mrt!K84 +L84)</f>
        <v>7</v>
      </c>
      <c r="N84" s="45">
        <f t="shared" si="9"/>
        <v>284</v>
      </c>
      <c r="O84" s="46">
        <f>SUM(feb!H84 + mrt!M84 +N84)</f>
        <v>396</v>
      </c>
    </row>
    <row r="85" spans="1:15" x14ac:dyDescent="0.35">
      <c r="A85" s="9" t="s">
        <v>65</v>
      </c>
      <c r="B85" s="41"/>
      <c r="C85" s="41"/>
      <c r="D85" s="41"/>
      <c r="E85" s="41"/>
      <c r="F85" s="41"/>
      <c r="G85" s="41"/>
      <c r="H85" s="41"/>
      <c r="I85" s="41"/>
      <c r="J85" s="42"/>
      <c r="K85" s="42"/>
      <c r="L85" s="48">
        <f t="shared" si="8"/>
        <v>0</v>
      </c>
      <c r="M85" s="44">
        <f>SUM(feb!F85 + mrt!K85 +L85)</f>
        <v>0</v>
      </c>
      <c r="N85" s="45">
        <f t="shared" si="9"/>
        <v>0</v>
      </c>
      <c r="O85" s="46">
        <f>SUM(feb!H85 + mrt!M85 +N85)</f>
        <v>0</v>
      </c>
    </row>
    <row r="86" spans="1:15" x14ac:dyDescent="0.35">
      <c r="A86" s="9" t="s">
        <v>26</v>
      </c>
      <c r="B86" s="41"/>
      <c r="C86" s="41"/>
      <c r="D86" s="41"/>
      <c r="E86" s="41">
        <v>48</v>
      </c>
      <c r="F86" s="41"/>
      <c r="G86" s="41"/>
      <c r="H86" s="41">
        <v>54</v>
      </c>
      <c r="I86" s="41">
        <v>52</v>
      </c>
      <c r="J86" s="42"/>
      <c r="K86" s="42"/>
      <c r="L86" s="48">
        <f t="shared" si="8"/>
        <v>3</v>
      </c>
      <c r="M86" s="44">
        <f>SUM(feb!F86 + mrt!K86 +L86)</f>
        <v>3</v>
      </c>
      <c r="N86" s="45">
        <f t="shared" si="9"/>
        <v>154</v>
      </c>
      <c r="O86" s="46">
        <f>SUM(feb!H86 + mrt!M86 +N86)</f>
        <v>154</v>
      </c>
    </row>
    <row r="87" spans="1:15" x14ac:dyDescent="0.35">
      <c r="A87" s="9" t="s">
        <v>43</v>
      </c>
      <c r="B87" s="41">
        <v>72</v>
      </c>
      <c r="C87" s="41">
        <v>73</v>
      </c>
      <c r="D87" s="41">
        <v>114</v>
      </c>
      <c r="E87" s="41">
        <v>73</v>
      </c>
      <c r="F87" s="41">
        <v>106</v>
      </c>
      <c r="G87" s="41">
        <v>60</v>
      </c>
      <c r="H87" s="41">
        <v>114</v>
      </c>
      <c r="I87" s="41">
        <v>75</v>
      </c>
      <c r="J87" s="42">
        <v>124</v>
      </c>
      <c r="K87" s="42">
        <v>70</v>
      </c>
      <c r="L87" s="48">
        <f t="shared" si="8"/>
        <v>10</v>
      </c>
      <c r="M87" s="44">
        <f>SUM(feb!F87 + mrt!K87 +L87)</f>
        <v>20</v>
      </c>
      <c r="N87" s="45">
        <f t="shared" si="9"/>
        <v>881</v>
      </c>
      <c r="O87" s="46">
        <f>SUM(feb!H87 + mrt!M87 +N87)</f>
        <v>1559</v>
      </c>
    </row>
    <row r="88" spans="1:15" x14ac:dyDescent="0.35">
      <c r="A88" s="9" t="s">
        <v>126</v>
      </c>
      <c r="B88" s="41"/>
      <c r="C88" s="41"/>
      <c r="D88" s="41"/>
      <c r="E88" s="41">
        <v>48</v>
      </c>
      <c r="F88" s="41"/>
      <c r="G88" s="41">
        <v>45</v>
      </c>
      <c r="H88" s="41"/>
      <c r="I88" s="41">
        <v>52</v>
      </c>
      <c r="J88" s="42"/>
      <c r="K88" s="42"/>
      <c r="L88" s="48">
        <f t="shared" si="8"/>
        <v>3</v>
      </c>
      <c r="M88" s="44">
        <f>SUM(feb!F88 + mrt!K88 +L88)</f>
        <v>3</v>
      </c>
      <c r="N88" s="45">
        <f t="shared" si="9"/>
        <v>145</v>
      </c>
      <c r="O88" s="46">
        <f>SUM(feb!H88 + mrt!M88 +N88)</f>
        <v>145</v>
      </c>
    </row>
    <row r="89" spans="1:15" x14ac:dyDescent="0.35">
      <c r="A89" s="9" t="s">
        <v>62</v>
      </c>
      <c r="B89" s="41"/>
      <c r="C89" s="41"/>
      <c r="D89" s="41"/>
      <c r="E89" s="41"/>
      <c r="F89" s="41"/>
      <c r="G89" s="41"/>
      <c r="H89" s="41"/>
      <c r="I89" s="41"/>
      <c r="J89" s="42"/>
      <c r="K89" s="42"/>
      <c r="L89" s="48">
        <f t="shared" si="8"/>
        <v>0</v>
      </c>
      <c r="M89" s="44">
        <f>SUM(feb!F89 + mrt!K89 +L89)</f>
        <v>0</v>
      </c>
      <c r="N89" s="45">
        <f t="shared" si="9"/>
        <v>0</v>
      </c>
      <c r="O89" s="46">
        <f>SUM(feb!H89 + mrt!M89 +N89)</f>
        <v>0</v>
      </c>
    </row>
    <row r="90" spans="1:15" x14ac:dyDescent="0.35">
      <c r="A90" s="9" t="s">
        <v>117</v>
      </c>
      <c r="B90" s="41"/>
      <c r="C90" s="41">
        <v>69</v>
      </c>
      <c r="D90" s="41"/>
      <c r="E90" s="41"/>
      <c r="F90" s="41"/>
      <c r="G90" s="41"/>
      <c r="H90" s="41"/>
      <c r="I90" s="41"/>
      <c r="J90" s="42"/>
      <c r="K90" s="42"/>
      <c r="L90" s="48">
        <f t="shared" si="8"/>
        <v>1</v>
      </c>
      <c r="M90" s="44">
        <f>SUM(feb!F90 + mrt!K90 +L90)</f>
        <v>1</v>
      </c>
      <c r="N90" s="45">
        <f t="shared" si="9"/>
        <v>69</v>
      </c>
      <c r="O90" s="46">
        <f>SUM(feb!H90 + mrt!M90 +N90)</f>
        <v>69</v>
      </c>
    </row>
    <row r="91" spans="1:15" x14ac:dyDescent="0.35">
      <c r="A91" s="9" t="s">
        <v>97</v>
      </c>
      <c r="B91" s="41"/>
      <c r="C91" s="41"/>
      <c r="D91" s="41"/>
      <c r="E91" s="41"/>
      <c r="F91" s="41"/>
      <c r="G91" s="41"/>
      <c r="H91" s="41"/>
      <c r="I91" s="41"/>
      <c r="J91" s="42"/>
      <c r="K91" s="42"/>
      <c r="L91" s="48">
        <f t="shared" si="8"/>
        <v>0</v>
      </c>
      <c r="M91" s="44">
        <f>SUM(feb!F91 + mrt!K91 +L91)</f>
        <v>0</v>
      </c>
      <c r="N91" s="45">
        <f t="shared" si="9"/>
        <v>0</v>
      </c>
      <c r="O91" s="46">
        <f>SUM(feb!H91 + mrt!M91 +N91)</f>
        <v>0</v>
      </c>
    </row>
    <row r="92" spans="1:15" x14ac:dyDescent="0.35">
      <c r="A92" s="9" t="s">
        <v>98</v>
      </c>
      <c r="B92" s="41"/>
      <c r="C92" s="41"/>
      <c r="D92" s="41"/>
      <c r="E92" s="41"/>
      <c r="F92" s="41"/>
      <c r="G92" s="41"/>
      <c r="H92" s="41"/>
      <c r="I92" s="41"/>
      <c r="J92" s="42"/>
      <c r="K92" s="42"/>
      <c r="L92" s="48">
        <f t="shared" si="8"/>
        <v>0</v>
      </c>
      <c r="M92" s="44">
        <f>SUM(feb!F92 + mrt!K92 +L92)</f>
        <v>0</v>
      </c>
      <c r="N92" s="45">
        <f t="shared" si="9"/>
        <v>0</v>
      </c>
      <c r="O92" s="46">
        <f>SUM(feb!H92 + mrt!M92 +N92)</f>
        <v>0</v>
      </c>
    </row>
    <row r="93" spans="1:15" x14ac:dyDescent="0.35">
      <c r="A93" s="9" t="s">
        <v>83</v>
      </c>
      <c r="B93" s="41"/>
      <c r="C93" s="41"/>
      <c r="D93" s="41"/>
      <c r="E93" s="41"/>
      <c r="F93" s="41">
        <v>103</v>
      </c>
      <c r="G93" s="41"/>
      <c r="H93" s="41"/>
      <c r="I93" s="41"/>
      <c r="J93" s="42"/>
      <c r="K93" s="42"/>
      <c r="L93" s="48">
        <f t="shared" si="8"/>
        <v>1</v>
      </c>
      <c r="M93" s="44">
        <f>SUM(feb!F93 + mrt!K93 +L93)</f>
        <v>4</v>
      </c>
      <c r="N93" s="45">
        <f t="shared" si="9"/>
        <v>103</v>
      </c>
      <c r="O93" s="46">
        <f>SUM(feb!H93 + mrt!M93 +N93)</f>
        <v>274</v>
      </c>
    </row>
    <row r="94" spans="1:15" x14ac:dyDescent="0.35">
      <c r="A94" s="9" t="s">
        <v>74</v>
      </c>
      <c r="B94" s="41"/>
      <c r="C94" s="41"/>
      <c r="D94" s="41"/>
      <c r="E94" s="41"/>
      <c r="F94" s="41"/>
      <c r="G94" s="41"/>
      <c r="H94" s="41"/>
      <c r="I94" s="41"/>
      <c r="J94" s="42"/>
      <c r="K94" s="42"/>
      <c r="L94" s="48">
        <f t="shared" si="8"/>
        <v>0</v>
      </c>
      <c r="M94" s="44">
        <f>SUM(feb!F94 + mrt!K94 +L94)</f>
        <v>0</v>
      </c>
      <c r="N94" s="45">
        <f t="shared" si="9"/>
        <v>0</v>
      </c>
      <c r="O94" s="46">
        <f>SUM(feb!H94 + mrt!M94 +N94)</f>
        <v>0</v>
      </c>
    </row>
    <row r="95" spans="1:15" x14ac:dyDescent="0.35">
      <c r="A95" s="18" t="s">
        <v>111</v>
      </c>
      <c r="B95" s="41"/>
      <c r="C95" s="41"/>
      <c r="D95" s="41"/>
      <c r="E95" s="41"/>
      <c r="F95" s="41"/>
      <c r="G95" s="41"/>
      <c r="H95" s="41"/>
      <c r="I95" s="41"/>
      <c r="J95" s="42"/>
      <c r="K95" s="42"/>
      <c r="L95" s="48">
        <f t="shared" si="8"/>
        <v>0</v>
      </c>
      <c r="M95" s="44">
        <f>SUM(feb!F95 + mrt!K95 +L95)</f>
        <v>0</v>
      </c>
      <c r="N95" s="45">
        <f t="shared" si="9"/>
        <v>0</v>
      </c>
      <c r="O95" s="46">
        <f>SUM(feb!H95 + mrt!M95 +N95)</f>
        <v>0</v>
      </c>
    </row>
    <row r="96" spans="1:15" x14ac:dyDescent="0.35">
      <c r="A96" s="18" t="s">
        <v>99</v>
      </c>
      <c r="B96" s="41"/>
      <c r="C96" s="41"/>
      <c r="D96" s="41"/>
      <c r="E96" s="41"/>
      <c r="F96" s="41"/>
      <c r="G96" s="41"/>
      <c r="H96" s="41"/>
      <c r="I96" s="41"/>
      <c r="J96" s="42"/>
      <c r="K96" s="42"/>
      <c r="L96" s="48">
        <f t="shared" ref="L96:L101" si="10">COUNT(B96:K96)</f>
        <v>0</v>
      </c>
      <c r="M96" s="44">
        <f>SUM(feb!F96 + mrt!K96 +L96)</f>
        <v>0</v>
      </c>
      <c r="N96" s="45">
        <f t="shared" si="9"/>
        <v>0</v>
      </c>
      <c r="O96" s="46">
        <f>SUM(feb!H96 + mrt!M96 +N96)</f>
        <v>0</v>
      </c>
    </row>
    <row r="97" spans="1:15" x14ac:dyDescent="0.35">
      <c r="A97" s="18" t="s">
        <v>121</v>
      </c>
      <c r="B97" s="41"/>
      <c r="C97" s="41"/>
      <c r="D97" s="41"/>
      <c r="E97" s="41">
        <v>73</v>
      </c>
      <c r="F97" s="41">
        <v>106</v>
      </c>
      <c r="G97" s="41">
        <v>60</v>
      </c>
      <c r="H97" s="41"/>
      <c r="I97" s="41">
        <v>75</v>
      </c>
      <c r="J97" s="42"/>
      <c r="K97" s="42"/>
      <c r="L97" s="48">
        <f t="shared" si="10"/>
        <v>4</v>
      </c>
      <c r="M97" s="44">
        <f>SUM(feb!F97 + mrt!K97 +L97)</f>
        <v>7</v>
      </c>
      <c r="N97" s="45">
        <f t="shared" ref="N97" si="11">SUM(B97:K97)</f>
        <v>314</v>
      </c>
      <c r="O97" s="46">
        <f>SUM(feb!H97 + mrt!M97 +N97)</f>
        <v>457</v>
      </c>
    </row>
    <row r="98" spans="1:15" x14ac:dyDescent="0.35">
      <c r="A98" s="18" t="s">
        <v>102</v>
      </c>
      <c r="B98" s="41"/>
      <c r="C98" s="41">
        <v>73</v>
      </c>
      <c r="D98" s="41">
        <v>107</v>
      </c>
      <c r="E98" s="41">
        <v>68</v>
      </c>
      <c r="F98" s="41">
        <v>113</v>
      </c>
      <c r="G98" s="41">
        <v>62</v>
      </c>
      <c r="H98" s="41">
        <v>109</v>
      </c>
      <c r="I98" s="41">
        <v>72</v>
      </c>
      <c r="J98" s="42">
        <v>108</v>
      </c>
      <c r="K98" s="42"/>
      <c r="L98" s="48">
        <f t="shared" si="10"/>
        <v>8</v>
      </c>
      <c r="M98" s="44">
        <f>SUM(feb!F98 + mrt!K98 +L98)</f>
        <v>16</v>
      </c>
      <c r="N98" s="45">
        <f>SUM(B98:K98)</f>
        <v>712</v>
      </c>
      <c r="O98" s="46">
        <f>SUM(feb!H98 + mrt!M98 +N98)</f>
        <v>1180</v>
      </c>
    </row>
    <row r="99" spans="1:15" x14ac:dyDescent="0.35">
      <c r="A99" s="18" t="s">
        <v>100</v>
      </c>
      <c r="B99" s="41"/>
      <c r="C99" s="41"/>
      <c r="D99" s="41"/>
      <c r="E99" s="41"/>
      <c r="F99" s="41"/>
      <c r="G99" s="41"/>
      <c r="H99" s="41"/>
      <c r="I99" s="41"/>
      <c r="J99" s="42"/>
      <c r="K99" s="42"/>
      <c r="L99" s="48">
        <f t="shared" si="10"/>
        <v>0</v>
      </c>
      <c r="M99" s="44">
        <f>SUM(feb!F99 + mrt!K99 +L99)</f>
        <v>0</v>
      </c>
      <c r="N99" s="45">
        <f>SUM(B99:K99)</f>
        <v>0</v>
      </c>
      <c r="O99" s="46">
        <f>SUM(feb!H99 + mrt!M99 +N99)</f>
        <v>0</v>
      </c>
    </row>
    <row r="100" spans="1:15" x14ac:dyDescent="0.35">
      <c r="A100" s="18" t="s">
        <v>75</v>
      </c>
      <c r="B100" s="41">
        <v>53</v>
      </c>
      <c r="C100" s="41"/>
      <c r="D100" s="41">
        <v>58</v>
      </c>
      <c r="E100" s="41">
        <v>48</v>
      </c>
      <c r="F100" s="41">
        <v>53</v>
      </c>
      <c r="G100" s="41"/>
      <c r="H100" s="41">
        <v>54</v>
      </c>
      <c r="I100" s="41">
        <v>52</v>
      </c>
      <c r="J100" s="42">
        <v>50</v>
      </c>
      <c r="K100" s="42"/>
      <c r="L100" s="48">
        <f t="shared" si="10"/>
        <v>7</v>
      </c>
      <c r="M100" s="44">
        <f>SUM(feb!F100 + mrt!K100 +L100)</f>
        <v>13</v>
      </c>
      <c r="N100" s="45">
        <f>SUM(B100:K100)</f>
        <v>368</v>
      </c>
      <c r="O100" s="46">
        <f>SUM(feb!H100 + mrt!M100 +N100)</f>
        <v>636</v>
      </c>
    </row>
    <row r="101" spans="1:15" ht="13.15" thickBot="1" x14ac:dyDescent="0.4">
      <c r="A101" s="10" t="s">
        <v>21</v>
      </c>
      <c r="B101" s="47"/>
      <c r="C101" s="47"/>
      <c r="D101" s="47"/>
      <c r="E101" s="47"/>
      <c r="F101" s="47"/>
      <c r="G101" s="47"/>
      <c r="H101" s="47"/>
      <c r="I101" s="47"/>
      <c r="J101" s="49"/>
      <c r="K101" s="49"/>
      <c r="L101" s="64">
        <f t="shared" si="10"/>
        <v>0</v>
      </c>
      <c r="M101" s="61">
        <f>SUM(feb!F101 + mrt!K101 +L101)</f>
        <v>0</v>
      </c>
      <c r="N101" s="62">
        <f>SUM(B101:K101)</f>
        <v>0</v>
      </c>
      <c r="O101" s="63">
        <f>SUM(feb!H101 + mrt!M101 +N101)</f>
        <v>0</v>
      </c>
    </row>
  </sheetData>
  <mergeCells count="4">
    <mergeCell ref="N2:N3"/>
    <mergeCell ref="O2:O3"/>
    <mergeCell ref="L2:L3"/>
    <mergeCell ref="M2:M3"/>
  </mergeCells>
  <phoneticPr fontId="7" type="noConversion"/>
  <pageMargins left="0.78740157480314965" right="0.78740157480314965" top="0.39370078740157483" bottom="0.39370078740157483" header="0" footer="0"/>
  <pageSetup paperSize="9"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101"/>
  <sheetViews>
    <sheetView zoomScale="130" zoomScaleNormal="130" workbookViewId="0">
      <pane ySplit="3" topLeftCell="A4" activePane="bottomLeft" state="frozen"/>
      <selection pane="bottomLeft"/>
    </sheetView>
  </sheetViews>
  <sheetFormatPr defaultColWidth="9.19921875" defaultRowHeight="12.75" x14ac:dyDescent="0.35"/>
  <cols>
    <col min="1" max="1" width="16.46484375" style="4" customWidth="1"/>
    <col min="2" max="12" width="4" style="4" customWidth="1"/>
    <col min="13" max="16" width="5.59765625" style="4" customWidth="1"/>
    <col min="17" max="16384" width="9.19921875" style="4"/>
  </cols>
  <sheetData>
    <row r="1" spans="1:16" ht="27.75" customHeight="1" thickBot="1" x14ac:dyDescent="0.5">
      <c r="A1" s="26" t="s">
        <v>138</v>
      </c>
      <c r="P1" s="27" t="s">
        <v>27</v>
      </c>
    </row>
    <row r="2" spans="1:16" s="6" customFormat="1" ht="57" customHeight="1" x14ac:dyDescent="0.35">
      <c r="A2" s="14"/>
      <c r="B2" s="13" t="s">
        <v>1</v>
      </c>
      <c r="C2" s="33" t="s">
        <v>0</v>
      </c>
      <c r="D2" s="13" t="s">
        <v>1</v>
      </c>
      <c r="E2" s="13" t="s">
        <v>119</v>
      </c>
      <c r="F2" s="33" t="s">
        <v>0</v>
      </c>
      <c r="G2" s="13" t="s">
        <v>1</v>
      </c>
      <c r="H2" s="13" t="s">
        <v>0</v>
      </c>
      <c r="I2" s="13" t="s">
        <v>1</v>
      </c>
      <c r="J2" s="13" t="s">
        <v>118</v>
      </c>
      <c r="K2" s="13" t="s">
        <v>0</v>
      </c>
      <c r="L2" s="13" t="s">
        <v>1</v>
      </c>
      <c r="M2" s="126" t="s">
        <v>146</v>
      </c>
      <c r="N2" s="124" t="s">
        <v>30</v>
      </c>
      <c r="O2" s="118" t="s">
        <v>31</v>
      </c>
      <c r="P2" s="120" t="s">
        <v>32</v>
      </c>
    </row>
    <row r="3" spans="1:16" ht="18" customHeight="1" thickBot="1" x14ac:dyDescent="0.4">
      <c r="A3" s="15"/>
      <c r="B3" s="3">
        <v>1</v>
      </c>
      <c r="C3" s="34">
        <v>5</v>
      </c>
      <c r="D3" s="3">
        <v>6</v>
      </c>
      <c r="E3" s="3">
        <v>10</v>
      </c>
      <c r="F3" s="34">
        <v>12</v>
      </c>
      <c r="G3" s="3">
        <v>13</v>
      </c>
      <c r="H3" s="3">
        <v>19</v>
      </c>
      <c r="I3" s="3">
        <v>20</v>
      </c>
      <c r="J3" s="3">
        <v>21</v>
      </c>
      <c r="K3" s="3">
        <v>26</v>
      </c>
      <c r="L3" s="3">
        <v>27</v>
      </c>
      <c r="M3" s="127"/>
      <c r="N3" s="125"/>
      <c r="O3" s="119"/>
      <c r="P3" s="121"/>
    </row>
    <row r="4" spans="1:16" x14ac:dyDescent="0.35">
      <c r="A4" s="9" t="s">
        <v>84</v>
      </c>
      <c r="B4" s="41"/>
      <c r="C4" s="50"/>
      <c r="D4" s="41">
        <v>80</v>
      </c>
      <c r="E4" s="41"/>
      <c r="F4" s="50"/>
      <c r="G4" s="41"/>
      <c r="H4" s="50"/>
      <c r="I4" s="41"/>
      <c r="J4" s="41"/>
      <c r="K4" s="66"/>
      <c r="L4" s="41"/>
      <c r="M4" s="48">
        <f>COUNT(B4,C4,D4,E4,F4,G4,H4,I4,J4,L4)</f>
        <v>1</v>
      </c>
      <c r="N4" s="44">
        <f>SUM(feb!F4 + mrt!K4 + apr!L4+ M4)</f>
        <v>8</v>
      </c>
      <c r="O4" s="45">
        <f t="shared" ref="O4" si="0">SUM(B4:L4)</f>
        <v>80</v>
      </c>
      <c r="P4" s="46">
        <f>SUM(feb!H4 + mrt!M4 + apr!N4+ O4)</f>
        <v>705</v>
      </c>
    </row>
    <row r="5" spans="1:16" x14ac:dyDescent="0.35">
      <c r="A5" s="9" t="s">
        <v>2</v>
      </c>
      <c r="B5" s="41"/>
      <c r="C5" s="50"/>
      <c r="D5" s="41"/>
      <c r="E5" s="41"/>
      <c r="F5" s="50"/>
      <c r="G5" s="41"/>
      <c r="H5" s="50"/>
      <c r="I5" s="41"/>
      <c r="J5" s="41"/>
      <c r="K5" s="66"/>
      <c r="L5" s="41"/>
      <c r="M5" s="48">
        <f t="shared" ref="M5:M66" si="1">COUNT(B5,C5,D5,E5,F5,G5,H5,I5,J5,L5)</f>
        <v>0</v>
      </c>
      <c r="N5" s="44">
        <f>SUM(feb!F5 + mrt!K5 + apr!L5+ M5)</f>
        <v>0</v>
      </c>
      <c r="O5" s="45">
        <f t="shared" ref="O5:O66" si="2">SUM(B5:L5)</f>
        <v>0</v>
      </c>
      <c r="P5" s="46">
        <f>SUM(feb!H5 + mrt!M5 + apr!N5+ O5)</f>
        <v>0</v>
      </c>
    </row>
    <row r="6" spans="1:16" x14ac:dyDescent="0.35">
      <c r="A6" s="9" t="s">
        <v>22</v>
      </c>
      <c r="B6" s="41"/>
      <c r="C6" s="50"/>
      <c r="D6" s="41"/>
      <c r="E6" s="41"/>
      <c r="F6" s="50"/>
      <c r="G6" s="41"/>
      <c r="H6" s="50"/>
      <c r="I6" s="41"/>
      <c r="J6" s="41"/>
      <c r="K6" s="66"/>
      <c r="L6" s="41"/>
      <c r="M6" s="48">
        <f t="shared" si="1"/>
        <v>0</v>
      </c>
      <c r="N6" s="44">
        <f>SUM(feb!F6 + mrt!K6 + apr!L6+ M6)</f>
        <v>0</v>
      </c>
      <c r="O6" s="45">
        <f t="shared" si="2"/>
        <v>0</v>
      </c>
      <c r="P6" s="46">
        <f>SUM(feb!H6 + mrt!M6 + apr!N6+ O6)</f>
        <v>0</v>
      </c>
    </row>
    <row r="7" spans="1:16" x14ac:dyDescent="0.35">
      <c r="A7" s="9" t="s">
        <v>63</v>
      </c>
      <c r="B7" s="41"/>
      <c r="C7" s="50"/>
      <c r="D7" s="41">
        <v>82</v>
      </c>
      <c r="E7" s="41"/>
      <c r="F7" s="50"/>
      <c r="G7" s="41"/>
      <c r="H7" s="50"/>
      <c r="I7" s="41"/>
      <c r="J7" s="41"/>
      <c r="K7" s="66"/>
      <c r="L7" s="41"/>
      <c r="M7" s="48">
        <f t="shared" si="1"/>
        <v>1</v>
      </c>
      <c r="N7" s="44">
        <f>SUM(feb!F7 + mrt!K7 + apr!L7+ M7)</f>
        <v>10</v>
      </c>
      <c r="O7" s="45">
        <f t="shared" si="2"/>
        <v>82</v>
      </c>
      <c r="P7" s="46">
        <f>SUM(feb!H7 + mrt!M7 + apr!N7+ O7)</f>
        <v>672</v>
      </c>
    </row>
    <row r="8" spans="1:16" x14ac:dyDescent="0.35">
      <c r="A8" s="9" t="s">
        <v>56</v>
      </c>
      <c r="B8" s="41"/>
      <c r="C8" s="50"/>
      <c r="D8" s="41"/>
      <c r="E8" s="41"/>
      <c r="F8" s="50"/>
      <c r="G8" s="41"/>
      <c r="H8" s="50"/>
      <c r="I8" s="41"/>
      <c r="J8" s="41"/>
      <c r="K8" s="66"/>
      <c r="L8" s="41"/>
      <c r="M8" s="48">
        <f t="shared" si="1"/>
        <v>0</v>
      </c>
      <c r="N8" s="44">
        <f>SUM(feb!F8 + mrt!K8 + apr!L8+ M8)</f>
        <v>0</v>
      </c>
      <c r="O8" s="45">
        <f t="shared" si="2"/>
        <v>0</v>
      </c>
      <c r="P8" s="46">
        <f>SUM(feb!H8 + mrt!M8 + apr!N8+ O8)</f>
        <v>0</v>
      </c>
    </row>
    <row r="9" spans="1:16" x14ac:dyDescent="0.35">
      <c r="A9" s="9" t="s">
        <v>60</v>
      </c>
      <c r="B9" s="41"/>
      <c r="C9" s="50"/>
      <c r="D9" s="41">
        <v>76</v>
      </c>
      <c r="E9" s="41"/>
      <c r="F9" s="50">
        <v>115</v>
      </c>
      <c r="G9" s="41"/>
      <c r="H9" s="50">
        <v>117</v>
      </c>
      <c r="I9" s="41"/>
      <c r="J9" s="41"/>
      <c r="K9" s="66"/>
      <c r="L9" s="41">
        <v>78</v>
      </c>
      <c r="M9" s="48">
        <f t="shared" si="1"/>
        <v>4</v>
      </c>
      <c r="N9" s="44">
        <f>SUM(feb!F9 + mrt!K9 + apr!L9+ M9)</f>
        <v>16</v>
      </c>
      <c r="O9" s="45">
        <f t="shared" si="2"/>
        <v>386</v>
      </c>
      <c r="P9" s="46">
        <f>SUM(feb!H9 + mrt!M9 + apr!N9+ O9)</f>
        <v>1199</v>
      </c>
    </row>
    <row r="10" spans="1:16" x14ac:dyDescent="0.35">
      <c r="A10" s="9" t="s">
        <v>3</v>
      </c>
      <c r="B10" s="41"/>
      <c r="C10" s="50">
        <v>116</v>
      </c>
      <c r="D10" s="41"/>
      <c r="E10" s="41"/>
      <c r="F10" s="50"/>
      <c r="G10" s="41"/>
      <c r="H10" s="50"/>
      <c r="I10" s="41"/>
      <c r="J10" s="41"/>
      <c r="K10" s="66"/>
      <c r="L10" s="41">
        <v>83</v>
      </c>
      <c r="M10" s="48">
        <f t="shared" si="1"/>
        <v>2</v>
      </c>
      <c r="N10" s="44">
        <f>SUM(feb!F10 + mrt!K10 + apr!L10+ M10)</f>
        <v>10</v>
      </c>
      <c r="O10" s="45">
        <f t="shared" si="2"/>
        <v>199</v>
      </c>
      <c r="P10" s="46">
        <f>SUM(feb!H10 + mrt!M10 + apr!N10+ O10)</f>
        <v>846</v>
      </c>
    </row>
    <row r="11" spans="1:16" x14ac:dyDescent="0.35">
      <c r="A11" s="9" t="s">
        <v>59</v>
      </c>
      <c r="B11" s="41"/>
      <c r="C11" s="50">
        <v>111</v>
      </c>
      <c r="D11" s="41">
        <v>82</v>
      </c>
      <c r="E11" s="41"/>
      <c r="F11" s="50"/>
      <c r="G11" s="41"/>
      <c r="H11" s="50">
        <v>117</v>
      </c>
      <c r="I11" s="41">
        <v>80</v>
      </c>
      <c r="J11" s="41"/>
      <c r="K11" s="66"/>
      <c r="L11" s="41">
        <v>83</v>
      </c>
      <c r="M11" s="48">
        <f t="shared" si="1"/>
        <v>5</v>
      </c>
      <c r="N11" s="44">
        <f>SUM(feb!F11 + mrt!K11 + apr!L11+ M11)</f>
        <v>14</v>
      </c>
      <c r="O11" s="45">
        <f t="shared" si="2"/>
        <v>473</v>
      </c>
      <c r="P11" s="46">
        <f>SUM(feb!H11 + mrt!M11 + apr!N11+ O11)</f>
        <v>1057</v>
      </c>
    </row>
    <row r="12" spans="1:16" x14ac:dyDescent="0.35">
      <c r="A12" s="9" t="s">
        <v>44</v>
      </c>
      <c r="B12" s="41">
        <v>77</v>
      </c>
      <c r="C12" s="50">
        <v>111</v>
      </c>
      <c r="D12" s="41"/>
      <c r="E12" s="41">
        <v>93</v>
      </c>
      <c r="F12" s="50">
        <v>115</v>
      </c>
      <c r="G12" s="41">
        <v>65</v>
      </c>
      <c r="H12" s="50">
        <v>117</v>
      </c>
      <c r="I12" s="41">
        <v>78</v>
      </c>
      <c r="J12" s="41"/>
      <c r="K12" s="66"/>
      <c r="L12" s="41">
        <v>78</v>
      </c>
      <c r="M12" s="48">
        <f t="shared" si="1"/>
        <v>8</v>
      </c>
      <c r="N12" s="44">
        <f>SUM(feb!F12 + mrt!K12 + apr!L12+ M12)</f>
        <v>15</v>
      </c>
      <c r="O12" s="45">
        <f t="shared" si="2"/>
        <v>734</v>
      </c>
      <c r="P12" s="46">
        <f>SUM(feb!H12 + mrt!M12 + apr!N12+ O12)</f>
        <v>1292</v>
      </c>
    </row>
    <row r="13" spans="1:16" x14ac:dyDescent="0.35">
      <c r="A13" s="9" t="s">
        <v>48</v>
      </c>
      <c r="B13" s="41">
        <v>107</v>
      </c>
      <c r="C13" s="50">
        <v>116</v>
      </c>
      <c r="D13" s="41">
        <v>82</v>
      </c>
      <c r="E13" s="41">
        <v>82</v>
      </c>
      <c r="F13" s="50">
        <v>129</v>
      </c>
      <c r="G13" s="41"/>
      <c r="H13" s="50">
        <v>137</v>
      </c>
      <c r="I13" s="41">
        <v>80</v>
      </c>
      <c r="J13" s="41"/>
      <c r="K13" s="66"/>
      <c r="L13" s="41">
        <v>83</v>
      </c>
      <c r="M13" s="48">
        <f t="shared" si="1"/>
        <v>8</v>
      </c>
      <c r="N13" s="44">
        <f>SUM(feb!F13 + mrt!K13 + apr!L13+ M13)</f>
        <v>16</v>
      </c>
      <c r="O13" s="45">
        <f t="shared" si="2"/>
        <v>816</v>
      </c>
      <c r="P13" s="46">
        <f>SUM(feb!H13 + mrt!M13 + apr!N13+ O13)</f>
        <v>1446</v>
      </c>
    </row>
    <row r="14" spans="1:16" x14ac:dyDescent="0.35">
      <c r="A14" s="9" t="s">
        <v>45</v>
      </c>
      <c r="B14" s="41"/>
      <c r="C14" s="50"/>
      <c r="D14" s="41">
        <v>76</v>
      </c>
      <c r="E14" s="41"/>
      <c r="F14" s="50"/>
      <c r="G14" s="41"/>
      <c r="H14" s="50"/>
      <c r="I14" s="41"/>
      <c r="J14" s="41"/>
      <c r="K14" s="66"/>
      <c r="L14" s="41"/>
      <c r="M14" s="48">
        <f t="shared" si="1"/>
        <v>1</v>
      </c>
      <c r="N14" s="44">
        <f>SUM(feb!F14 + mrt!K14 + apr!L14+ M14)</f>
        <v>2</v>
      </c>
      <c r="O14" s="45">
        <f t="shared" si="2"/>
        <v>76</v>
      </c>
      <c r="P14" s="46">
        <f>SUM(feb!H14 + mrt!M14 + apr!N14+ O14)</f>
        <v>121</v>
      </c>
    </row>
    <row r="15" spans="1:16" x14ac:dyDescent="0.35">
      <c r="A15" s="9" t="s">
        <v>52</v>
      </c>
      <c r="B15" s="41"/>
      <c r="C15" s="50">
        <v>111</v>
      </c>
      <c r="D15" s="41">
        <v>82</v>
      </c>
      <c r="E15" s="41"/>
      <c r="F15" s="50"/>
      <c r="G15" s="41"/>
      <c r="H15" s="50">
        <v>117</v>
      </c>
      <c r="I15" s="41">
        <v>78</v>
      </c>
      <c r="J15" s="41"/>
      <c r="K15" s="66"/>
      <c r="L15" s="41"/>
      <c r="M15" s="48">
        <f t="shared" si="1"/>
        <v>4</v>
      </c>
      <c r="N15" s="44">
        <f>SUM(feb!F15 + mrt!K15 + apr!L15+ M15)</f>
        <v>12</v>
      </c>
      <c r="O15" s="45">
        <f t="shared" si="2"/>
        <v>388</v>
      </c>
      <c r="P15" s="46">
        <f>SUM(feb!H15 + mrt!M15 + apr!N15+ O15)</f>
        <v>991</v>
      </c>
    </row>
    <row r="16" spans="1:16" x14ac:dyDescent="0.35">
      <c r="A16" s="9" t="s">
        <v>110</v>
      </c>
      <c r="B16" s="41"/>
      <c r="C16" s="50"/>
      <c r="D16" s="41">
        <v>76</v>
      </c>
      <c r="E16" s="41">
        <v>93</v>
      </c>
      <c r="F16" s="50">
        <v>115</v>
      </c>
      <c r="G16" s="41"/>
      <c r="H16" s="50"/>
      <c r="I16" s="41"/>
      <c r="J16" s="81"/>
      <c r="K16" s="66"/>
      <c r="L16" s="41"/>
      <c r="M16" s="48">
        <f t="shared" si="1"/>
        <v>3</v>
      </c>
      <c r="N16" s="44">
        <f>SUM(feb!F16 + mrt!K16 + apr!L16+ M16)</f>
        <v>9</v>
      </c>
      <c r="O16" s="45">
        <f t="shared" si="2"/>
        <v>284</v>
      </c>
      <c r="P16" s="46">
        <f>SUM(feb!H16 + mrt!M16 + apr!N16+ O16)</f>
        <v>769</v>
      </c>
    </row>
    <row r="17" spans="1:16" x14ac:dyDescent="0.35">
      <c r="A17" s="9" t="s">
        <v>66</v>
      </c>
      <c r="B17" s="41"/>
      <c r="C17" s="50"/>
      <c r="D17" s="41"/>
      <c r="E17" s="41"/>
      <c r="F17" s="50">
        <v>52</v>
      </c>
      <c r="G17" s="41"/>
      <c r="H17" s="50">
        <v>56</v>
      </c>
      <c r="I17" s="41"/>
      <c r="J17" s="41">
        <v>50</v>
      </c>
      <c r="K17" s="66"/>
      <c r="L17" s="41"/>
      <c r="M17" s="48">
        <f t="shared" si="1"/>
        <v>3</v>
      </c>
      <c r="N17" s="44">
        <f>SUM(feb!F17 + mrt!K17 + apr!L17+ M17)</f>
        <v>6</v>
      </c>
      <c r="O17" s="45">
        <f t="shared" si="2"/>
        <v>158</v>
      </c>
      <c r="P17" s="46">
        <f>SUM(feb!H17 + mrt!M17 + apr!N17+ O17)</f>
        <v>300</v>
      </c>
    </row>
    <row r="18" spans="1:16" x14ac:dyDescent="0.35">
      <c r="A18" s="9" t="s">
        <v>95</v>
      </c>
      <c r="B18" s="41"/>
      <c r="C18" s="50"/>
      <c r="D18" s="41"/>
      <c r="E18" s="41"/>
      <c r="F18" s="50"/>
      <c r="G18" s="41"/>
      <c r="H18" s="50"/>
      <c r="I18" s="41"/>
      <c r="J18" s="41"/>
      <c r="K18" s="66"/>
      <c r="L18" s="41"/>
      <c r="M18" s="48">
        <f t="shared" si="1"/>
        <v>0</v>
      </c>
      <c r="N18" s="44">
        <f>SUM(feb!F18 + mrt!K18 + apr!L18+ M18)</f>
        <v>6</v>
      </c>
      <c r="O18" s="45">
        <f t="shared" si="2"/>
        <v>0</v>
      </c>
      <c r="P18" s="46">
        <f>SUM(feb!H18 + mrt!M18 + apr!N18+ O18)</f>
        <v>330</v>
      </c>
    </row>
    <row r="19" spans="1:16" x14ac:dyDescent="0.35">
      <c r="A19" s="9" t="s">
        <v>71</v>
      </c>
      <c r="B19" s="41"/>
      <c r="C19" s="50"/>
      <c r="D19" s="41"/>
      <c r="E19" s="41"/>
      <c r="F19" s="50"/>
      <c r="G19" s="41"/>
      <c r="H19" s="50"/>
      <c r="I19" s="41"/>
      <c r="J19" s="41"/>
      <c r="K19" s="66"/>
      <c r="L19" s="41"/>
      <c r="M19" s="48">
        <f t="shared" si="1"/>
        <v>0</v>
      </c>
      <c r="N19" s="44">
        <f>SUM(feb!F19 + mrt!K19 + apr!L19+ M19)</f>
        <v>0</v>
      </c>
      <c r="O19" s="45">
        <f t="shared" si="2"/>
        <v>0</v>
      </c>
      <c r="P19" s="46">
        <f>SUM(feb!H19 + mrt!M19 + apr!N19+ O19)</f>
        <v>0</v>
      </c>
    </row>
    <row r="20" spans="1:16" x14ac:dyDescent="0.35">
      <c r="A20" s="9" t="s">
        <v>82</v>
      </c>
      <c r="B20" s="41"/>
      <c r="C20" s="50"/>
      <c r="D20" s="41"/>
      <c r="E20" s="41"/>
      <c r="F20" s="50"/>
      <c r="G20" s="41"/>
      <c r="H20" s="50"/>
      <c r="I20" s="41"/>
      <c r="J20" s="41"/>
      <c r="K20" s="66"/>
      <c r="L20" s="41"/>
      <c r="M20" s="48">
        <f t="shared" si="1"/>
        <v>0</v>
      </c>
      <c r="N20" s="44">
        <f>SUM(feb!F20 + mrt!K20 + apr!L20+ M20)</f>
        <v>0</v>
      </c>
      <c r="O20" s="45">
        <f t="shared" si="2"/>
        <v>0</v>
      </c>
      <c r="P20" s="46">
        <f>SUM(feb!H20 + mrt!M20 + apr!N20+ O20)</f>
        <v>0</v>
      </c>
    </row>
    <row r="21" spans="1:16" x14ac:dyDescent="0.35">
      <c r="A21" s="9" t="s">
        <v>4</v>
      </c>
      <c r="B21" s="41">
        <v>107</v>
      </c>
      <c r="C21" s="50"/>
      <c r="D21" s="41"/>
      <c r="E21" s="41">
        <v>82</v>
      </c>
      <c r="F21" s="50">
        <v>129</v>
      </c>
      <c r="G21" s="41"/>
      <c r="H21" s="50"/>
      <c r="I21" s="41"/>
      <c r="J21" s="41"/>
      <c r="K21" s="66"/>
      <c r="L21" s="41">
        <v>108</v>
      </c>
      <c r="M21" s="48">
        <f t="shared" si="1"/>
        <v>4</v>
      </c>
      <c r="N21" s="44">
        <f>SUM(feb!F21 + mrt!K21 + apr!L21+ M21)</f>
        <v>23</v>
      </c>
      <c r="O21" s="45">
        <f t="shared" si="2"/>
        <v>426</v>
      </c>
      <c r="P21" s="46">
        <f>SUM(feb!H21 + mrt!M21 + apr!N21+ O21)</f>
        <v>1829</v>
      </c>
    </row>
    <row r="22" spans="1:16" x14ac:dyDescent="0.35">
      <c r="A22" s="9" t="s">
        <v>25</v>
      </c>
      <c r="B22" s="41"/>
      <c r="C22" s="50"/>
      <c r="D22" s="41"/>
      <c r="E22" s="41"/>
      <c r="F22" s="50"/>
      <c r="G22" s="41"/>
      <c r="H22" s="50"/>
      <c r="I22" s="41"/>
      <c r="J22" s="41"/>
      <c r="K22" s="66"/>
      <c r="L22" s="41"/>
      <c r="M22" s="48">
        <f t="shared" si="1"/>
        <v>0</v>
      </c>
      <c r="N22" s="44">
        <f>SUM(feb!F22 + mrt!K22 + apr!L22+ M22)</f>
        <v>0</v>
      </c>
      <c r="O22" s="45">
        <f t="shared" si="2"/>
        <v>0</v>
      </c>
      <c r="P22" s="46">
        <f>SUM(feb!H22 + mrt!M22 + apr!N22+ O22)</f>
        <v>0</v>
      </c>
    </row>
    <row r="23" spans="1:16" x14ac:dyDescent="0.35">
      <c r="A23" s="9" t="s">
        <v>101</v>
      </c>
      <c r="B23" s="41">
        <v>77</v>
      </c>
      <c r="C23" s="50">
        <v>111</v>
      </c>
      <c r="D23" s="41">
        <v>76</v>
      </c>
      <c r="E23" s="41">
        <v>93</v>
      </c>
      <c r="F23" s="50">
        <v>115</v>
      </c>
      <c r="G23" s="41"/>
      <c r="H23" s="50"/>
      <c r="I23" s="41"/>
      <c r="J23" s="41"/>
      <c r="K23" s="66"/>
      <c r="L23" s="41">
        <v>78</v>
      </c>
      <c r="M23" s="48">
        <f t="shared" si="1"/>
        <v>6</v>
      </c>
      <c r="N23" s="44">
        <f>SUM(feb!F23 + mrt!K23 + apr!L23+ M23)</f>
        <v>22</v>
      </c>
      <c r="O23" s="45">
        <f t="shared" si="2"/>
        <v>550</v>
      </c>
      <c r="P23" s="46">
        <f>SUM(feb!H23 + mrt!M23 + apr!N23+ O23)</f>
        <v>1706</v>
      </c>
    </row>
    <row r="24" spans="1:16" x14ac:dyDescent="0.35">
      <c r="A24" s="9" t="s">
        <v>67</v>
      </c>
      <c r="B24" s="41"/>
      <c r="C24" s="50"/>
      <c r="D24" s="41">
        <v>80</v>
      </c>
      <c r="E24" s="41"/>
      <c r="F24" s="50"/>
      <c r="G24" s="41">
        <v>80</v>
      </c>
      <c r="H24" s="50"/>
      <c r="I24" s="41"/>
      <c r="J24" s="41"/>
      <c r="K24" s="66"/>
      <c r="L24" s="41"/>
      <c r="M24" s="48">
        <f t="shared" si="1"/>
        <v>2</v>
      </c>
      <c r="N24" s="44">
        <f>SUM(feb!F24 + mrt!K24 + apr!L24+ M24)</f>
        <v>4</v>
      </c>
      <c r="O24" s="45">
        <f t="shared" si="2"/>
        <v>160</v>
      </c>
      <c r="P24" s="46">
        <f>SUM(feb!H24 + mrt!M24 + apr!N24+ O24)</f>
        <v>300</v>
      </c>
    </row>
    <row r="25" spans="1:16" x14ac:dyDescent="0.35">
      <c r="A25" s="9" t="s">
        <v>68</v>
      </c>
      <c r="B25" s="41"/>
      <c r="C25" s="50">
        <v>111</v>
      </c>
      <c r="D25" s="41">
        <v>80</v>
      </c>
      <c r="E25" s="41"/>
      <c r="F25" s="50">
        <v>115</v>
      </c>
      <c r="G25" s="41"/>
      <c r="H25" s="50">
        <v>117</v>
      </c>
      <c r="I25" s="82">
        <v>55</v>
      </c>
      <c r="J25" s="41">
        <v>50</v>
      </c>
      <c r="K25" s="66"/>
      <c r="L25" s="41">
        <v>78</v>
      </c>
      <c r="M25" s="48">
        <f t="shared" si="1"/>
        <v>7</v>
      </c>
      <c r="N25" s="44">
        <f>SUM(feb!F25 + mrt!K25 + apr!L25+ M25)</f>
        <v>19</v>
      </c>
      <c r="O25" s="45">
        <f t="shared" si="2"/>
        <v>606</v>
      </c>
      <c r="P25" s="46">
        <f>SUM(feb!H25 + mrt!M25 + apr!N25+ O25)</f>
        <v>1416</v>
      </c>
    </row>
    <row r="26" spans="1:16" x14ac:dyDescent="0.35">
      <c r="A26" s="9" t="s">
        <v>5</v>
      </c>
      <c r="B26" s="41">
        <v>77</v>
      </c>
      <c r="C26" s="50"/>
      <c r="D26" s="41">
        <v>76</v>
      </c>
      <c r="E26" s="41">
        <v>93</v>
      </c>
      <c r="F26" s="50">
        <v>115</v>
      </c>
      <c r="G26" s="41"/>
      <c r="H26" s="50">
        <v>117</v>
      </c>
      <c r="I26" s="41">
        <v>78</v>
      </c>
      <c r="J26" s="41"/>
      <c r="K26" s="66"/>
      <c r="L26" s="41">
        <v>78</v>
      </c>
      <c r="M26" s="48">
        <f t="shared" si="1"/>
        <v>7</v>
      </c>
      <c r="N26" s="44">
        <f>SUM(feb!F26 + mrt!K26 + apr!L26+ M26)</f>
        <v>22</v>
      </c>
      <c r="O26" s="45">
        <f t="shared" si="2"/>
        <v>634</v>
      </c>
      <c r="P26" s="46">
        <f>SUM(feb!H26 + mrt!M26 + apr!N26+ O26)</f>
        <v>1706</v>
      </c>
    </row>
    <row r="27" spans="1:16" x14ac:dyDescent="0.35">
      <c r="A27" s="9" t="s">
        <v>6</v>
      </c>
      <c r="B27" s="41"/>
      <c r="C27" s="50">
        <v>52</v>
      </c>
      <c r="D27" s="41"/>
      <c r="E27" s="41"/>
      <c r="F27" s="50">
        <v>52</v>
      </c>
      <c r="G27" s="41"/>
      <c r="H27" s="50">
        <v>56</v>
      </c>
      <c r="I27" s="41"/>
      <c r="J27" s="41"/>
      <c r="K27" s="66"/>
      <c r="L27" s="41"/>
      <c r="M27" s="48">
        <f t="shared" si="1"/>
        <v>3</v>
      </c>
      <c r="N27" s="44">
        <f>SUM(feb!F27 + mrt!K27 + apr!L27+ M27)</f>
        <v>4</v>
      </c>
      <c r="O27" s="45">
        <f t="shared" si="2"/>
        <v>160</v>
      </c>
      <c r="P27" s="46">
        <f>SUM(feb!H27 + mrt!M27 + apr!N27+ O27)</f>
        <v>208</v>
      </c>
    </row>
    <row r="28" spans="1:16" x14ac:dyDescent="0.35">
      <c r="A28" s="9" t="s">
        <v>116</v>
      </c>
      <c r="B28" s="41"/>
      <c r="C28" s="50">
        <v>98</v>
      </c>
      <c r="D28" s="41">
        <v>51</v>
      </c>
      <c r="E28" s="41">
        <v>69</v>
      </c>
      <c r="F28" s="50"/>
      <c r="G28" s="41"/>
      <c r="H28" s="50"/>
      <c r="I28" s="41">
        <v>55</v>
      </c>
      <c r="J28" s="41">
        <v>78</v>
      </c>
      <c r="K28" s="66"/>
      <c r="L28" s="41"/>
      <c r="M28" s="48">
        <f t="shared" si="1"/>
        <v>5</v>
      </c>
      <c r="N28" s="44">
        <f>SUM(feb!F28 + mrt!K28 + apr!L28+ M28)</f>
        <v>10</v>
      </c>
      <c r="O28" s="45">
        <f t="shared" si="2"/>
        <v>351</v>
      </c>
      <c r="P28" s="46">
        <f>SUM(feb!H28 + mrt!M28 + apr!N28+ O28)</f>
        <v>673</v>
      </c>
    </row>
    <row r="29" spans="1:16" x14ac:dyDescent="0.35">
      <c r="A29" s="9" t="s">
        <v>149</v>
      </c>
      <c r="B29" s="41"/>
      <c r="C29" s="50"/>
      <c r="D29" s="41"/>
      <c r="E29" s="41"/>
      <c r="F29" s="50"/>
      <c r="G29" s="41"/>
      <c r="H29" s="50">
        <v>137</v>
      </c>
      <c r="I29" s="41"/>
      <c r="J29" s="41"/>
      <c r="K29" s="66"/>
      <c r="L29" s="41"/>
      <c r="M29" s="48">
        <f t="shared" si="1"/>
        <v>1</v>
      </c>
      <c r="N29" s="44">
        <f>SUM(feb!F29 + mrt!K29 + apr!L29+ M29)</f>
        <v>5</v>
      </c>
      <c r="O29" s="45">
        <f t="shared" si="2"/>
        <v>137</v>
      </c>
      <c r="P29" s="46">
        <f>SUM(feb!H29 + mrt!M29 + apr!N29+ O29)</f>
        <v>467</v>
      </c>
    </row>
    <row r="30" spans="1:16" x14ac:dyDescent="0.35">
      <c r="A30" s="9" t="s">
        <v>150</v>
      </c>
      <c r="B30" s="41"/>
      <c r="C30" s="50">
        <v>115</v>
      </c>
      <c r="D30" s="41"/>
      <c r="E30" s="41">
        <v>82</v>
      </c>
      <c r="F30" s="50">
        <v>138</v>
      </c>
      <c r="G30" s="41"/>
      <c r="H30" s="50"/>
      <c r="I30" s="41">
        <v>80</v>
      </c>
      <c r="J30" s="41"/>
      <c r="K30" s="66"/>
      <c r="L30" s="41"/>
      <c r="M30" s="48">
        <f t="shared" si="1"/>
        <v>4</v>
      </c>
      <c r="N30" s="44">
        <f>SUM(feb!F30 + mrt!K30 + apr!L30+ M30)</f>
        <v>9</v>
      </c>
      <c r="O30" s="45">
        <f t="shared" si="2"/>
        <v>415</v>
      </c>
      <c r="P30" s="46">
        <f>SUM(feb!H30 + mrt!M30 + apr!N30+ O30)</f>
        <v>753</v>
      </c>
    </row>
    <row r="31" spans="1:16" x14ac:dyDescent="0.35">
      <c r="A31" s="9" t="s">
        <v>151</v>
      </c>
      <c r="B31" s="41"/>
      <c r="C31" s="50"/>
      <c r="D31" s="41"/>
      <c r="E31" s="41"/>
      <c r="F31" s="50"/>
      <c r="G31" s="41"/>
      <c r="H31" s="50"/>
      <c r="I31" s="41"/>
      <c r="J31" s="41"/>
      <c r="K31" s="66"/>
      <c r="L31" s="41"/>
      <c r="M31" s="48">
        <f t="shared" si="1"/>
        <v>0</v>
      </c>
      <c r="N31" s="44">
        <f>SUM(feb!F31 + mrt!K31 + apr!L31+ M31)</f>
        <v>0</v>
      </c>
      <c r="O31" s="45">
        <f t="shared" si="2"/>
        <v>0</v>
      </c>
      <c r="P31" s="46">
        <f>SUM(feb!H31 + mrt!M31 + apr!N31+ O31)</f>
        <v>0</v>
      </c>
    </row>
    <row r="32" spans="1:16" x14ac:dyDescent="0.35">
      <c r="A32" s="9" t="s">
        <v>7</v>
      </c>
      <c r="B32" s="41">
        <v>80</v>
      </c>
      <c r="C32" s="50">
        <v>116</v>
      </c>
      <c r="D32" s="41"/>
      <c r="E32" s="41">
        <v>82</v>
      </c>
      <c r="F32" s="50">
        <v>138</v>
      </c>
      <c r="G32" s="41"/>
      <c r="H32" s="50">
        <v>137</v>
      </c>
      <c r="I32" s="41"/>
      <c r="J32" s="41">
        <v>80</v>
      </c>
      <c r="K32" s="66"/>
      <c r="L32" s="41">
        <v>83</v>
      </c>
      <c r="M32" s="48">
        <f t="shared" si="1"/>
        <v>7</v>
      </c>
      <c r="N32" s="44">
        <f>SUM(feb!F32 + mrt!K32 + apr!L32+ M32)</f>
        <v>17</v>
      </c>
      <c r="O32" s="45">
        <f t="shared" si="2"/>
        <v>716</v>
      </c>
      <c r="P32" s="46">
        <f>SUM(feb!H32 + mrt!M32 + apr!N32+ O32)</f>
        <v>1630</v>
      </c>
    </row>
    <row r="33" spans="1:16" x14ac:dyDescent="0.35">
      <c r="A33" s="20" t="s">
        <v>79</v>
      </c>
      <c r="B33" s="41"/>
      <c r="C33" s="50"/>
      <c r="D33" s="41">
        <v>82</v>
      </c>
      <c r="E33" s="41"/>
      <c r="F33" s="50"/>
      <c r="G33" s="41"/>
      <c r="H33" s="50"/>
      <c r="I33" s="41">
        <v>80</v>
      </c>
      <c r="J33" s="82"/>
      <c r="K33" s="66"/>
      <c r="L33" s="41">
        <v>83</v>
      </c>
      <c r="M33" s="48">
        <f t="shared" si="1"/>
        <v>3</v>
      </c>
      <c r="N33" s="44">
        <f>SUM(feb!F33 + mrt!K33 + apr!L33+ M33)</f>
        <v>7</v>
      </c>
      <c r="O33" s="45">
        <f t="shared" si="2"/>
        <v>245</v>
      </c>
      <c r="P33" s="46">
        <f>SUM(feb!H33 + mrt!M33 + apr!N33+ O33)</f>
        <v>550</v>
      </c>
    </row>
    <row r="34" spans="1:16" x14ac:dyDescent="0.35">
      <c r="A34" s="20" t="s">
        <v>94</v>
      </c>
      <c r="B34" s="41"/>
      <c r="C34" s="50"/>
      <c r="D34" s="41"/>
      <c r="E34" s="41"/>
      <c r="F34" s="50"/>
      <c r="G34" s="41"/>
      <c r="H34" s="50"/>
      <c r="I34" s="41"/>
      <c r="J34" s="41"/>
      <c r="K34" s="66"/>
      <c r="L34" s="41"/>
      <c r="M34" s="48">
        <f t="shared" si="1"/>
        <v>0</v>
      </c>
      <c r="N34" s="44">
        <f>SUM(feb!F34 + mrt!K34 + apr!L34+ M34)</f>
        <v>1</v>
      </c>
      <c r="O34" s="45">
        <f t="shared" si="2"/>
        <v>0</v>
      </c>
      <c r="P34" s="46">
        <f>SUM(feb!H34 + mrt!M34 + apr!N34+ O34)</f>
        <v>45</v>
      </c>
    </row>
    <row r="35" spans="1:16" x14ac:dyDescent="0.35">
      <c r="A35" s="20" t="s">
        <v>96</v>
      </c>
      <c r="B35" s="41"/>
      <c r="C35" s="50"/>
      <c r="D35" s="41">
        <v>80</v>
      </c>
      <c r="E35" s="41"/>
      <c r="F35" s="50"/>
      <c r="G35" s="41"/>
      <c r="H35" s="50"/>
      <c r="I35" s="41"/>
      <c r="J35" s="41"/>
      <c r="K35" s="66"/>
      <c r="L35" s="41"/>
      <c r="M35" s="48">
        <f t="shared" si="1"/>
        <v>1</v>
      </c>
      <c r="N35" s="44">
        <f>SUM(feb!F35 + mrt!K35 + apr!L35+ M35)</f>
        <v>5</v>
      </c>
      <c r="O35" s="45">
        <f t="shared" si="2"/>
        <v>80</v>
      </c>
      <c r="P35" s="46">
        <f>SUM(feb!H35 + mrt!M35 + apr!N35+ O35)</f>
        <v>425</v>
      </c>
    </row>
    <row r="36" spans="1:16" x14ac:dyDescent="0.35">
      <c r="A36" s="20" t="s">
        <v>104</v>
      </c>
      <c r="B36" s="41"/>
      <c r="C36" s="50">
        <v>125</v>
      </c>
      <c r="D36" s="41">
        <v>80</v>
      </c>
      <c r="E36" s="41"/>
      <c r="F36" s="50">
        <v>138</v>
      </c>
      <c r="G36" s="41"/>
      <c r="H36" s="50">
        <v>137</v>
      </c>
      <c r="I36" s="41">
        <v>80</v>
      </c>
      <c r="J36" s="41"/>
      <c r="K36" s="66"/>
      <c r="L36" s="41"/>
      <c r="M36" s="48">
        <f t="shared" si="1"/>
        <v>5</v>
      </c>
      <c r="N36" s="44">
        <f>SUM(feb!F36 + mrt!K36 + apr!L36+ M36)</f>
        <v>15</v>
      </c>
      <c r="O36" s="45">
        <f t="shared" si="2"/>
        <v>560</v>
      </c>
      <c r="P36" s="46">
        <f>SUM(feb!H36 + mrt!M36 + apr!N36+ O36)</f>
        <v>1441</v>
      </c>
    </row>
    <row r="37" spans="1:16" x14ac:dyDescent="0.35">
      <c r="A37" s="20" t="s">
        <v>109</v>
      </c>
      <c r="B37" s="41">
        <v>80</v>
      </c>
      <c r="C37" s="50"/>
      <c r="D37" s="41">
        <v>82</v>
      </c>
      <c r="E37" s="41"/>
      <c r="F37" s="50">
        <v>129</v>
      </c>
      <c r="G37" s="41">
        <v>80</v>
      </c>
      <c r="H37" s="50"/>
      <c r="I37" s="41"/>
      <c r="J37" s="41"/>
      <c r="K37" s="66"/>
      <c r="L37" s="41">
        <v>108</v>
      </c>
      <c r="M37" s="48">
        <f t="shared" si="1"/>
        <v>5</v>
      </c>
      <c r="N37" s="44">
        <f>SUM(feb!F37 + mrt!K37 + apr!L37+ M37)</f>
        <v>16</v>
      </c>
      <c r="O37" s="45">
        <f t="shared" si="2"/>
        <v>479</v>
      </c>
      <c r="P37" s="46">
        <f>SUM(feb!H37 + mrt!M37 + apr!N37+ O37)</f>
        <v>1386</v>
      </c>
    </row>
    <row r="38" spans="1:16" x14ac:dyDescent="0.35">
      <c r="A38" s="20" t="s">
        <v>72</v>
      </c>
      <c r="B38" s="41"/>
      <c r="C38" s="50"/>
      <c r="D38" s="41"/>
      <c r="E38" s="41"/>
      <c r="F38" s="50"/>
      <c r="G38" s="41"/>
      <c r="H38" s="50"/>
      <c r="I38" s="41"/>
      <c r="J38" s="41"/>
      <c r="K38" s="66"/>
      <c r="L38" s="41"/>
      <c r="M38" s="48">
        <f t="shared" si="1"/>
        <v>0</v>
      </c>
      <c r="N38" s="44">
        <f>SUM(feb!F38 + mrt!K38 + apr!L38+ M38)</f>
        <v>0</v>
      </c>
      <c r="O38" s="45">
        <f t="shared" si="2"/>
        <v>0</v>
      </c>
      <c r="P38" s="46">
        <f>SUM(feb!H38 + mrt!M38 + apr!N38+ O38)</f>
        <v>0</v>
      </c>
    </row>
    <row r="39" spans="1:16" x14ac:dyDescent="0.35">
      <c r="A39" s="20" t="s">
        <v>90</v>
      </c>
      <c r="B39" s="41"/>
      <c r="C39" s="50"/>
      <c r="D39" s="41">
        <v>55</v>
      </c>
      <c r="E39" s="41"/>
      <c r="F39" s="50"/>
      <c r="G39" s="41"/>
      <c r="H39" s="50"/>
      <c r="I39" s="41"/>
      <c r="J39" s="41"/>
      <c r="K39" s="66"/>
      <c r="L39" s="41"/>
      <c r="M39" s="48">
        <f t="shared" si="1"/>
        <v>1</v>
      </c>
      <c r="N39" s="44">
        <f>SUM(feb!F39 + mrt!K39 + apr!L39+ M39)</f>
        <v>3</v>
      </c>
      <c r="O39" s="45">
        <f t="shared" si="2"/>
        <v>55</v>
      </c>
      <c r="P39" s="46">
        <f>SUM(feb!H39 + mrt!M39 + apr!N39+ O39)</f>
        <v>175</v>
      </c>
    </row>
    <row r="40" spans="1:16" x14ac:dyDescent="0.35">
      <c r="A40" s="9" t="s">
        <v>77</v>
      </c>
      <c r="B40" s="41"/>
      <c r="C40" s="50"/>
      <c r="D40" s="41"/>
      <c r="E40" s="41">
        <v>55</v>
      </c>
      <c r="F40" s="50"/>
      <c r="G40" s="41"/>
      <c r="H40" s="50"/>
      <c r="I40" s="41">
        <v>57</v>
      </c>
      <c r="J40" s="41"/>
      <c r="K40" s="66"/>
      <c r="L40" s="41"/>
      <c r="M40" s="48">
        <f t="shared" si="1"/>
        <v>2</v>
      </c>
      <c r="N40" s="44">
        <f>SUM(feb!F40 + mrt!K40 + apr!L40+ M40)</f>
        <v>3</v>
      </c>
      <c r="O40" s="45">
        <f t="shared" si="2"/>
        <v>112</v>
      </c>
      <c r="P40" s="46">
        <f>SUM(feb!H40 + mrt!M40 + apr!N40+ O40)</f>
        <v>164</v>
      </c>
    </row>
    <row r="41" spans="1:16" x14ac:dyDescent="0.35">
      <c r="A41" s="9" t="s">
        <v>8</v>
      </c>
      <c r="B41" s="41"/>
      <c r="C41" s="50">
        <v>52</v>
      </c>
      <c r="D41" s="41">
        <v>50</v>
      </c>
      <c r="E41" s="41"/>
      <c r="F41" s="50">
        <v>52</v>
      </c>
      <c r="G41" s="41"/>
      <c r="H41" s="50">
        <v>56</v>
      </c>
      <c r="I41" s="41">
        <v>57</v>
      </c>
      <c r="J41" s="41"/>
      <c r="K41" s="66"/>
      <c r="L41" s="41"/>
      <c r="M41" s="48">
        <f t="shared" si="1"/>
        <v>5</v>
      </c>
      <c r="N41" s="44">
        <f>SUM(feb!F41 + mrt!K41 + apr!L41+ M41)</f>
        <v>12</v>
      </c>
      <c r="O41" s="45">
        <f t="shared" si="2"/>
        <v>267</v>
      </c>
      <c r="P41" s="46">
        <f>SUM(feb!H41 + mrt!M41 + apr!N41+ O41)</f>
        <v>625</v>
      </c>
    </row>
    <row r="42" spans="1:16" x14ac:dyDescent="0.35">
      <c r="A42" s="9" t="s">
        <v>50</v>
      </c>
      <c r="B42" s="41"/>
      <c r="C42" s="50">
        <v>98</v>
      </c>
      <c r="D42" s="41">
        <v>51</v>
      </c>
      <c r="E42" s="41">
        <v>69</v>
      </c>
      <c r="F42" s="50">
        <v>87</v>
      </c>
      <c r="G42" s="41"/>
      <c r="H42" s="50">
        <v>85</v>
      </c>
      <c r="I42" s="41">
        <v>55</v>
      </c>
      <c r="J42" s="41">
        <v>78</v>
      </c>
      <c r="K42" s="66"/>
      <c r="L42" s="41">
        <v>72</v>
      </c>
      <c r="M42" s="48">
        <f t="shared" si="1"/>
        <v>8</v>
      </c>
      <c r="N42" s="44">
        <f>SUM(feb!F42 + mrt!K42 + apr!L42+ M42)</f>
        <v>26</v>
      </c>
      <c r="O42" s="45">
        <f t="shared" si="2"/>
        <v>595</v>
      </c>
      <c r="P42" s="46">
        <f>SUM(feb!H42 + mrt!M42 + apr!N42+ O42)</f>
        <v>1798</v>
      </c>
    </row>
    <row r="43" spans="1:16" x14ac:dyDescent="0.35">
      <c r="A43" s="9" t="s">
        <v>108</v>
      </c>
      <c r="B43" s="41"/>
      <c r="C43" s="50">
        <v>111</v>
      </c>
      <c r="D43" s="41">
        <v>76</v>
      </c>
      <c r="E43" s="41">
        <v>93</v>
      </c>
      <c r="F43" s="50">
        <v>115</v>
      </c>
      <c r="G43" s="41"/>
      <c r="H43" s="50">
        <v>117</v>
      </c>
      <c r="I43" s="41"/>
      <c r="J43" s="41"/>
      <c r="K43" s="66"/>
      <c r="L43" s="41"/>
      <c r="M43" s="48">
        <f t="shared" si="1"/>
        <v>5</v>
      </c>
      <c r="N43" s="44">
        <f>SUM(feb!F43 + mrt!K43 + apr!L43+ M43)</f>
        <v>15</v>
      </c>
      <c r="O43" s="45">
        <f t="shared" si="2"/>
        <v>512</v>
      </c>
      <c r="P43" s="46">
        <f>SUM(feb!H43 + mrt!M43 + apr!N43+ O43)</f>
        <v>1270</v>
      </c>
    </row>
    <row r="44" spans="1:16" x14ac:dyDescent="0.35">
      <c r="A44" s="9" t="s">
        <v>80</v>
      </c>
      <c r="B44" s="41">
        <v>80</v>
      </c>
      <c r="C44" s="50">
        <v>125</v>
      </c>
      <c r="D44" s="41">
        <v>80</v>
      </c>
      <c r="E44" s="41"/>
      <c r="F44" s="50">
        <v>138</v>
      </c>
      <c r="G44" s="41"/>
      <c r="H44" s="50"/>
      <c r="I44" s="41"/>
      <c r="J44" s="41"/>
      <c r="K44" s="66"/>
      <c r="L44" s="41"/>
      <c r="M44" s="48">
        <f t="shared" si="1"/>
        <v>4</v>
      </c>
      <c r="N44" s="44">
        <f>SUM(feb!F44 + mrt!K44 + apr!L44+ M44)</f>
        <v>16</v>
      </c>
      <c r="O44" s="45">
        <f t="shared" si="2"/>
        <v>423</v>
      </c>
      <c r="P44" s="46">
        <f>SUM(feb!H44 + mrt!M44 + apr!N44+ O44)</f>
        <v>1421</v>
      </c>
    </row>
    <row r="45" spans="1:16" x14ac:dyDescent="0.35">
      <c r="A45" s="9" t="s">
        <v>24</v>
      </c>
      <c r="B45" s="41"/>
      <c r="C45" s="50"/>
      <c r="D45" s="41"/>
      <c r="E45" s="41"/>
      <c r="F45" s="50"/>
      <c r="G45" s="41"/>
      <c r="H45" s="50"/>
      <c r="I45" s="41"/>
      <c r="J45" s="41"/>
      <c r="K45" s="66"/>
      <c r="L45" s="41"/>
      <c r="M45" s="48">
        <f t="shared" si="1"/>
        <v>0</v>
      </c>
      <c r="N45" s="44">
        <f>SUM(feb!F45 + mrt!K45 + apr!L45+ M45)</f>
        <v>0</v>
      </c>
      <c r="O45" s="45">
        <f t="shared" si="2"/>
        <v>0</v>
      </c>
      <c r="P45" s="46">
        <f>SUM(feb!H45 + mrt!M45 + apr!N45+ O45)</f>
        <v>0</v>
      </c>
    </row>
    <row r="46" spans="1:16" x14ac:dyDescent="0.35">
      <c r="A46" s="9" t="s">
        <v>64</v>
      </c>
      <c r="B46" s="41"/>
      <c r="C46" s="50"/>
      <c r="D46" s="41"/>
      <c r="E46" s="41"/>
      <c r="F46" s="50"/>
      <c r="G46" s="41"/>
      <c r="H46" s="50"/>
      <c r="I46" s="41"/>
      <c r="J46" s="41"/>
      <c r="K46" s="66"/>
      <c r="L46" s="41"/>
      <c r="M46" s="48">
        <f t="shared" si="1"/>
        <v>0</v>
      </c>
      <c r="N46" s="44">
        <f>SUM(feb!F46 + mrt!K46 + apr!L46+ M46)</f>
        <v>0</v>
      </c>
      <c r="O46" s="45">
        <f t="shared" si="2"/>
        <v>0</v>
      </c>
      <c r="P46" s="46">
        <f>SUM(feb!H46 + mrt!M46 + apr!N46+ O46)</f>
        <v>0</v>
      </c>
    </row>
    <row r="47" spans="1:16" x14ac:dyDescent="0.35">
      <c r="A47" s="9" t="s">
        <v>9</v>
      </c>
      <c r="B47" s="41"/>
      <c r="C47" s="50"/>
      <c r="D47" s="41"/>
      <c r="E47" s="41"/>
      <c r="F47" s="50"/>
      <c r="G47" s="41"/>
      <c r="H47" s="50"/>
      <c r="I47" s="41"/>
      <c r="J47" s="41"/>
      <c r="K47" s="66"/>
      <c r="L47" s="41"/>
      <c r="M47" s="48">
        <f t="shared" si="1"/>
        <v>0</v>
      </c>
      <c r="N47" s="44">
        <f>SUM(feb!F47 + mrt!K47 + apr!L47+ M47)</f>
        <v>0</v>
      </c>
      <c r="O47" s="45">
        <f t="shared" si="2"/>
        <v>0</v>
      </c>
      <c r="P47" s="46">
        <f>SUM(feb!H47 + mrt!M47 + apr!N47+ O47)</f>
        <v>0</v>
      </c>
    </row>
    <row r="48" spans="1:16" x14ac:dyDescent="0.35">
      <c r="A48" s="9" t="s">
        <v>78</v>
      </c>
      <c r="B48" s="41">
        <v>77</v>
      </c>
      <c r="C48" s="50">
        <v>111</v>
      </c>
      <c r="D48" s="41">
        <v>76</v>
      </c>
      <c r="E48" s="41">
        <v>93</v>
      </c>
      <c r="F48" s="50">
        <v>115</v>
      </c>
      <c r="G48" s="41"/>
      <c r="H48" s="50"/>
      <c r="I48" s="41">
        <v>78</v>
      </c>
      <c r="J48" s="41"/>
      <c r="K48" s="66"/>
      <c r="L48" s="41">
        <v>78</v>
      </c>
      <c r="M48" s="48">
        <f t="shared" si="1"/>
        <v>7</v>
      </c>
      <c r="N48" s="44">
        <f>SUM(feb!F48 + mrt!K48 + apr!L48+ M48)</f>
        <v>19</v>
      </c>
      <c r="O48" s="45">
        <f t="shared" si="2"/>
        <v>628</v>
      </c>
      <c r="P48" s="46">
        <f>SUM(feb!H48 + mrt!M48 + apr!N48+ O48)</f>
        <v>1476</v>
      </c>
    </row>
    <row r="49" spans="1:16" x14ac:dyDescent="0.35">
      <c r="A49" s="9" t="s">
        <v>10</v>
      </c>
      <c r="B49" s="41">
        <v>107</v>
      </c>
      <c r="C49" s="50">
        <v>116</v>
      </c>
      <c r="D49" s="41">
        <v>82</v>
      </c>
      <c r="E49" s="41">
        <v>82</v>
      </c>
      <c r="F49" s="50">
        <v>129</v>
      </c>
      <c r="G49" s="41">
        <v>80</v>
      </c>
      <c r="H49" s="50">
        <v>137</v>
      </c>
      <c r="I49" s="41">
        <v>80</v>
      </c>
      <c r="J49" s="41"/>
      <c r="K49" s="66"/>
      <c r="L49" s="41">
        <v>108</v>
      </c>
      <c r="M49" s="48">
        <f t="shared" si="1"/>
        <v>9</v>
      </c>
      <c r="N49" s="44">
        <f>SUM(feb!F49 + mrt!K49 + apr!L49+ M49)</f>
        <v>27</v>
      </c>
      <c r="O49" s="45">
        <f t="shared" si="2"/>
        <v>921</v>
      </c>
      <c r="P49" s="46">
        <f>SUM(feb!H49 + mrt!M49 + apr!N49+ O49)</f>
        <v>2334</v>
      </c>
    </row>
    <row r="50" spans="1:16" x14ac:dyDescent="0.35">
      <c r="A50" s="9" t="s">
        <v>53</v>
      </c>
      <c r="B50" s="41"/>
      <c r="C50" s="50">
        <v>52</v>
      </c>
      <c r="D50" s="41">
        <v>50</v>
      </c>
      <c r="E50" s="41"/>
      <c r="F50" s="50">
        <v>52</v>
      </c>
      <c r="G50" s="41">
        <v>50</v>
      </c>
      <c r="H50" s="50"/>
      <c r="I50" s="41">
        <v>57</v>
      </c>
      <c r="J50" s="41"/>
      <c r="K50" s="66"/>
      <c r="L50" s="41">
        <v>54</v>
      </c>
      <c r="M50" s="48">
        <f t="shared" si="1"/>
        <v>6</v>
      </c>
      <c r="N50" s="44">
        <f>SUM(feb!F50 + mrt!K50 + apr!L50+ M50)</f>
        <v>13</v>
      </c>
      <c r="O50" s="45">
        <f t="shared" si="2"/>
        <v>315</v>
      </c>
      <c r="P50" s="46">
        <f>SUM(feb!H50 + mrt!M50 + apr!N50+ O50)</f>
        <v>681</v>
      </c>
    </row>
    <row r="51" spans="1:16" x14ac:dyDescent="0.35">
      <c r="A51" s="9" t="s">
        <v>11</v>
      </c>
      <c r="B51" s="41"/>
      <c r="C51" s="50"/>
      <c r="D51" s="41"/>
      <c r="E51" s="41"/>
      <c r="F51" s="50"/>
      <c r="G51" s="41">
        <v>50</v>
      </c>
      <c r="H51" s="50"/>
      <c r="I51" s="41">
        <v>57</v>
      </c>
      <c r="J51" s="41"/>
      <c r="K51" s="66"/>
      <c r="L51" s="41">
        <v>54</v>
      </c>
      <c r="M51" s="48">
        <f t="shared" si="1"/>
        <v>3</v>
      </c>
      <c r="N51" s="44">
        <f>SUM(feb!F51 + mrt!K51 + apr!L51+ M51)</f>
        <v>6</v>
      </c>
      <c r="O51" s="45">
        <f t="shared" si="2"/>
        <v>161</v>
      </c>
      <c r="P51" s="46">
        <f>SUM(feb!H51 + mrt!M51 + apr!N51+ O51)</f>
        <v>330</v>
      </c>
    </row>
    <row r="52" spans="1:16" x14ac:dyDescent="0.35">
      <c r="A52" s="9" t="s">
        <v>49</v>
      </c>
      <c r="B52" s="41"/>
      <c r="C52" s="50"/>
      <c r="D52" s="41">
        <v>80</v>
      </c>
      <c r="E52" s="41"/>
      <c r="F52" s="50"/>
      <c r="G52" s="41"/>
      <c r="H52" s="50"/>
      <c r="I52" s="41"/>
      <c r="J52" s="41"/>
      <c r="K52" s="66"/>
      <c r="L52" s="41"/>
      <c r="M52" s="48">
        <f t="shared" si="1"/>
        <v>1</v>
      </c>
      <c r="N52" s="44">
        <f>SUM(feb!F52 + mrt!K52 + apr!L52+ M52)</f>
        <v>1</v>
      </c>
      <c r="O52" s="45">
        <f t="shared" si="2"/>
        <v>80</v>
      </c>
      <c r="P52" s="46">
        <f>SUM(feb!H52 + mrt!M52 + apr!N52+ O52)</f>
        <v>80</v>
      </c>
    </row>
    <row r="53" spans="1:16" x14ac:dyDescent="0.35">
      <c r="A53" s="9" t="s">
        <v>23</v>
      </c>
      <c r="B53" s="41"/>
      <c r="C53" s="50"/>
      <c r="D53" s="41"/>
      <c r="E53" s="41"/>
      <c r="F53" s="50"/>
      <c r="G53" s="41"/>
      <c r="H53" s="50"/>
      <c r="I53" s="41"/>
      <c r="J53" s="41"/>
      <c r="K53" s="66"/>
      <c r="L53" s="41"/>
      <c r="M53" s="48">
        <f t="shared" si="1"/>
        <v>0</v>
      </c>
      <c r="N53" s="44">
        <f>SUM(feb!F53 + mrt!K53 + apr!L53+ M53)</f>
        <v>1</v>
      </c>
      <c r="O53" s="45">
        <f t="shared" si="2"/>
        <v>0</v>
      </c>
      <c r="P53" s="46">
        <f>SUM(feb!H53 + mrt!M53 + apr!N53+ O53)</f>
        <v>48</v>
      </c>
    </row>
    <row r="54" spans="1:16" x14ac:dyDescent="0.35">
      <c r="A54" s="9" t="s">
        <v>120</v>
      </c>
      <c r="B54" s="41"/>
      <c r="C54" s="50"/>
      <c r="D54" s="41"/>
      <c r="E54" s="41"/>
      <c r="F54" s="50"/>
      <c r="G54" s="41"/>
      <c r="H54" s="50"/>
      <c r="I54" s="41"/>
      <c r="J54" s="41"/>
      <c r="K54" s="66"/>
      <c r="L54" s="41"/>
      <c r="M54" s="48">
        <f t="shared" si="1"/>
        <v>0</v>
      </c>
      <c r="N54" s="44">
        <f>SUM(feb!F54 + mrt!K54 + apr!L54+ M54)</f>
        <v>0</v>
      </c>
      <c r="O54" s="45">
        <f t="shared" si="2"/>
        <v>0</v>
      </c>
      <c r="P54" s="46">
        <f>SUM(feb!H54 + mrt!M54 + apr!N54+ O54)</f>
        <v>0</v>
      </c>
    </row>
    <row r="55" spans="1:16" x14ac:dyDescent="0.35">
      <c r="A55" s="9" t="s">
        <v>85</v>
      </c>
      <c r="B55" s="41">
        <v>77</v>
      </c>
      <c r="C55" s="50">
        <v>111</v>
      </c>
      <c r="D55" s="41">
        <v>80</v>
      </c>
      <c r="E55" s="41">
        <v>93</v>
      </c>
      <c r="F55" s="50">
        <v>115</v>
      </c>
      <c r="G55" s="41"/>
      <c r="H55" s="50"/>
      <c r="I55" s="41"/>
      <c r="J55" s="41"/>
      <c r="K55" s="66"/>
      <c r="L55" s="41">
        <v>78</v>
      </c>
      <c r="M55" s="48">
        <f t="shared" si="1"/>
        <v>6</v>
      </c>
      <c r="N55" s="44">
        <f>SUM(feb!F55 + mrt!K55 + apr!L55+ M55)</f>
        <v>21</v>
      </c>
      <c r="O55" s="45">
        <f t="shared" si="2"/>
        <v>554</v>
      </c>
      <c r="P55" s="46">
        <f>SUM(feb!H55 + mrt!M55 + apr!N55+ O55)</f>
        <v>1632</v>
      </c>
    </row>
    <row r="56" spans="1:16" x14ac:dyDescent="0.35">
      <c r="A56" s="9" t="s">
        <v>69</v>
      </c>
      <c r="B56" s="41">
        <v>77</v>
      </c>
      <c r="C56" s="50">
        <v>111</v>
      </c>
      <c r="D56" s="41">
        <v>76</v>
      </c>
      <c r="E56" s="41">
        <v>93</v>
      </c>
      <c r="F56" s="50">
        <v>115</v>
      </c>
      <c r="G56" s="41"/>
      <c r="H56" s="50">
        <v>117</v>
      </c>
      <c r="I56" s="41">
        <v>78</v>
      </c>
      <c r="J56" s="41"/>
      <c r="K56" s="66"/>
      <c r="L56" s="41">
        <v>78</v>
      </c>
      <c r="M56" s="48">
        <f t="shared" si="1"/>
        <v>8</v>
      </c>
      <c r="N56" s="44">
        <f>SUM(feb!F56 + mrt!K56 + apr!L56+ M56)</f>
        <v>21</v>
      </c>
      <c r="O56" s="45">
        <f t="shared" si="2"/>
        <v>745</v>
      </c>
      <c r="P56" s="46">
        <f>SUM(feb!H56 + mrt!M56 + apr!N56+ O56)</f>
        <v>1763</v>
      </c>
    </row>
    <row r="57" spans="1:16" x14ac:dyDescent="0.35">
      <c r="A57" s="9" t="s">
        <v>105</v>
      </c>
      <c r="B57" s="41"/>
      <c r="C57" s="50"/>
      <c r="D57" s="41"/>
      <c r="E57" s="41"/>
      <c r="F57" s="50"/>
      <c r="G57" s="41"/>
      <c r="H57" s="50"/>
      <c r="I57" s="41"/>
      <c r="J57" s="41"/>
      <c r="K57" s="66"/>
      <c r="L57" s="41"/>
      <c r="M57" s="48">
        <f t="shared" si="1"/>
        <v>0</v>
      </c>
      <c r="N57" s="44">
        <f>SUM(feb!F57 + mrt!K57 + apr!L57+ M57)</f>
        <v>0</v>
      </c>
      <c r="O57" s="45">
        <f t="shared" si="2"/>
        <v>0</v>
      </c>
      <c r="P57" s="46">
        <f>SUM(feb!H57 + mrt!M57 + apr!N57+ O57)</f>
        <v>0</v>
      </c>
    </row>
    <row r="58" spans="1:16" x14ac:dyDescent="0.35">
      <c r="A58" s="9" t="s">
        <v>57</v>
      </c>
      <c r="B58" s="41"/>
      <c r="C58" s="50"/>
      <c r="D58" s="41"/>
      <c r="E58" s="41"/>
      <c r="F58" s="50"/>
      <c r="G58" s="41"/>
      <c r="H58" s="50"/>
      <c r="I58" s="41"/>
      <c r="J58" s="41"/>
      <c r="K58" s="66"/>
      <c r="L58" s="41"/>
      <c r="M58" s="48">
        <f t="shared" si="1"/>
        <v>0</v>
      </c>
      <c r="N58" s="44">
        <f>SUM(feb!F58 + mrt!K58 + apr!L58+ M58)</f>
        <v>0</v>
      </c>
      <c r="O58" s="45">
        <f t="shared" si="2"/>
        <v>0</v>
      </c>
      <c r="P58" s="46">
        <f>SUM(feb!H58 + mrt!M58 + apr!N58+ O58)</f>
        <v>0</v>
      </c>
    </row>
    <row r="59" spans="1:16" x14ac:dyDescent="0.35">
      <c r="A59" s="9" t="s">
        <v>152</v>
      </c>
      <c r="B59" s="41">
        <v>80</v>
      </c>
      <c r="C59" s="50"/>
      <c r="D59" s="41"/>
      <c r="E59" s="41">
        <v>82</v>
      </c>
      <c r="F59" s="50"/>
      <c r="G59" s="41"/>
      <c r="H59" s="50">
        <v>137</v>
      </c>
      <c r="I59" s="41">
        <v>80</v>
      </c>
      <c r="J59" s="41"/>
      <c r="K59" s="66"/>
      <c r="L59" s="41">
        <v>108</v>
      </c>
      <c r="M59" s="48">
        <f t="shared" si="1"/>
        <v>5</v>
      </c>
      <c r="N59" s="44">
        <f>SUM(feb!F59 + mrt!K59 + apr!L59+ M59)</f>
        <v>8</v>
      </c>
      <c r="O59" s="45">
        <f t="shared" si="2"/>
        <v>487</v>
      </c>
      <c r="P59" s="46">
        <f>SUM(feb!H59 + mrt!M59 + apr!N59+ O59)</f>
        <v>744</v>
      </c>
    </row>
    <row r="60" spans="1:16" x14ac:dyDescent="0.35">
      <c r="A60" s="9" t="s">
        <v>51</v>
      </c>
      <c r="B60" s="41"/>
      <c r="C60" s="50"/>
      <c r="D60" s="41"/>
      <c r="E60" s="41"/>
      <c r="F60" s="50">
        <v>87</v>
      </c>
      <c r="G60" s="41"/>
      <c r="H60" s="50">
        <v>85</v>
      </c>
      <c r="I60" s="41"/>
      <c r="J60" s="41"/>
      <c r="K60" s="66"/>
      <c r="L60" s="41"/>
      <c r="M60" s="48">
        <f t="shared" si="1"/>
        <v>2</v>
      </c>
      <c r="N60" s="44">
        <f>SUM(feb!F60 + mrt!K60 + apr!L60+ M60)</f>
        <v>11</v>
      </c>
      <c r="O60" s="45">
        <f t="shared" si="2"/>
        <v>172</v>
      </c>
      <c r="P60" s="46">
        <f>SUM(feb!H60 + mrt!M60 + apr!N60+ O60)</f>
        <v>752</v>
      </c>
    </row>
    <row r="61" spans="1:16" x14ac:dyDescent="0.35">
      <c r="A61" s="9" t="s">
        <v>70</v>
      </c>
      <c r="B61" s="41"/>
      <c r="C61" s="50"/>
      <c r="D61" s="41"/>
      <c r="E61" s="41"/>
      <c r="F61" s="50"/>
      <c r="G61" s="41"/>
      <c r="H61" s="50"/>
      <c r="I61" s="41"/>
      <c r="J61" s="41"/>
      <c r="K61" s="66"/>
      <c r="L61" s="41"/>
      <c r="M61" s="48">
        <f t="shared" si="1"/>
        <v>0</v>
      </c>
      <c r="N61" s="44">
        <f>SUM(feb!F61 + mrt!K61 + apr!L61+ M61)</f>
        <v>1</v>
      </c>
      <c r="O61" s="45">
        <f t="shared" si="2"/>
        <v>0</v>
      </c>
      <c r="P61" s="46">
        <f>SUM(feb!H61 + mrt!M61 + apr!N61+ O61)</f>
        <v>72</v>
      </c>
    </row>
    <row r="62" spans="1:16" x14ac:dyDescent="0.35">
      <c r="A62" s="9" t="s">
        <v>12</v>
      </c>
      <c r="B62" s="41"/>
      <c r="C62" s="50"/>
      <c r="D62" s="41"/>
      <c r="E62" s="41"/>
      <c r="F62" s="50"/>
      <c r="G62" s="41"/>
      <c r="H62" s="50"/>
      <c r="I62" s="41"/>
      <c r="J62" s="41"/>
      <c r="K62" s="66"/>
      <c r="L62" s="41"/>
      <c r="M62" s="48">
        <f t="shared" si="1"/>
        <v>0</v>
      </c>
      <c r="N62" s="44">
        <f>SUM(feb!F62 + mrt!K62 + apr!L62+ M62)</f>
        <v>2</v>
      </c>
      <c r="O62" s="45">
        <f t="shared" si="2"/>
        <v>0</v>
      </c>
      <c r="P62" s="46">
        <f>SUM(feb!H62 + mrt!M62 + apr!N62+ O62)</f>
        <v>108</v>
      </c>
    </row>
    <row r="63" spans="1:16" x14ac:dyDescent="0.35">
      <c r="A63" s="9" t="s">
        <v>61</v>
      </c>
      <c r="B63" s="41"/>
      <c r="C63" s="50"/>
      <c r="D63" s="41">
        <v>50</v>
      </c>
      <c r="E63" s="41"/>
      <c r="F63" s="50">
        <v>52</v>
      </c>
      <c r="G63" s="41"/>
      <c r="H63" s="50">
        <v>56</v>
      </c>
      <c r="I63" s="41"/>
      <c r="J63" s="41"/>
      <c r="K63" s="66"/>
      <c r="L63" s="41"/>
      <c r="M63" s="48">
        <f t="shared" si="1"/>
        <v>3</v>
      </c>
      <c r="N63" s="44">
        <f>SUM(feb!F63 + mrt!K63 + apr!L63+ M63)</f>
        <v>6</v>
      </c>
      <c r="O63" s="45">
        <f t="shared" si="2"/>
        <v>158</v>
      </c>
      <c r="P63" s="46">
        <f>SUM(feb!H63 + mrt!M63 + apr!N63+ O63)</f>
        <v>300</v>
      </c>
    </row>
    <row r="64" spans="1:16" x14ac:dyDescent="0.35">
      <c r="A64" s="9" t="s">
        <v>73</v>
      </c>
      <c r="B64" s="41">
        <v>80</v>
      </c>
      <c r="C64" s="50">
        <v>115</v>
      </c>
      <c r="D64" s="41">
        <v>82</v>
      </c>
      <c r="E64" s="41">
        <v>82</v>
      </c>
      <c r="F64" s="50">
        <v>138</v>
      </c>
      <c r="G64" s="41"/>
      <c r="H64" s="50">
        <v>137</v>
      </c>
      <c r="I64" s="41"/>
      <c r="J64" s="82"/>
      <c r="K64" s="66"/>
      <c r="L64" s="41">
        <v>108</v>
      </c>
      <c r="M64" s="48">
        <f t="shared" si="1"/>
        <v>7</v>
      </c>
      <c r="N64" s="44">
        <f>SUM(feb!F64 + mrt!K64 + apr!L64+ M64)</f>
        <v>21</v>
      </c>
      <c r="O64" s="45">
        <f t="shared" si="2"/>
        <v>742</v>
      </c>
      <c r="P64" s="46">
        <f>SUM(feb!H64 + mrt!M64 + apr!N64+ O64)</f>
        <v>1806</v>
      </c>
    </row>
    <row r="65" spans="1:16" x14ac:dyDescent="0.35">
      <c r="A65" s="9" t="s">
        <v>122</v>
      </c>
      <c r="B65" s="41"/>
      <c r="C65" s="50">
        <v>116</v>
      </c>
      <c r="D65" s="41">
        <v>80</v>
      </c>
      <c r="E65" s="41"/>
      <c r="F65" s="50">
        <v>129</v>
      </c>
      <c r="G65" s="41"/>
      <c r="H65" s="50"/>
      <c r="I65" s="41"/>
      <c r="J65" s="41"/>
      <c r="K65" s="66"/>
      <c r="L65" s="41">
        <v>108</v>
      </c>
      <c r="M65" s="48">
        <f t="shared" si="1"/>
        <v>4</v>
      </c>
      <c r="N65" s="44">
        <f>SUM(feb!F65 + mrt!K65 + apr!L65+ M65)</f>
        <v>18</v>
      </c>
      <c r="O65" s="45">
        <f t="shared" si="2"/>
        <v>433</v>
      </c>
      <c r="P65" s="46">
        <f>SUM(feb!H65 + mrt!M65 + apr!N65+ O65)</f>
        <v>1510</v>
      </c>
    </row>
    <row r="66" spans="1:16" x14ac:dyDescent="0.35">
      <c r="A66" s="9" t="s">
        <v>13</v>
      </c>
      <c r="B66" s="41"/>
      <c r="C66" s="50"/>
      <c r="D66" s="41"/>
      <c r="E66" s="41"/>
      <c r="F66" s="50"/>
      <c r="G66" s="41"/>
      <c r="H66" s="50"/>
      <c r="I66" s="41">
        <v>80</v>
      </c>
      <c r="J66" s="41"/>
      <c r="K66" s="66"/>
      <c r="L66" s="41">
        <v>83</v>
      </c>
      <c r="M66" s="48">
        <f t="shared" si="1"/>
        <v>2</v>
      </c>
      <c r="N66" s="44">
        <f>SUM(feb!F66 + mrt!K66 + apr!L66+ M66)</f>
        <v>8</v>
      </c>
      <c r="O66" s="45">
        <f t="shared" si="2"/>
        <v>163</v>
      </c>
      <c r="P66" s="46">
        <f>SUM(feb!H66 + mrt!M66 + apr!N66+ O66)</f>
        <v>744</v>
      </c>
    </row>
    <row r="67" spans="1:16" x14ac:dyDescent="0.35">
      <c r="A67" s="9" t="s">
        <v>47</v>
      </c>
      <c r="B67" s="41">
        <v>80</v>
      </c>
      <c r="C67" s="50">
        <v>215</v>
      </c>
      <c r="D67" s="41">
        <v>80</v>
      </c>
      <c r="E67" s="41">
        <v>82</v>
      </c>
      <c r="F67" s="50">
        <v>250</v>
      </c>
      <c r="G67" s="41">
        <v>80</v>
      </c>
      <c r="H67" s="50">
        <v>148</v>
      </c>
      <c r="I67" s="41">
        <v>85</v>
      </c>
      <c r="J67" s="41">
        <v>85</v>
      </c>
      <c r="K67" s="66"/>
      <c r="L67" s="41">
        <v>83</v>
      </c>
      <c r="M67" s="48">
        <f t="shared" ref="M67:M101" si="3">COUNT(B67,C67,D67,E67,F67,G67,H67,I67,J67,L67)</f>
        <v>10</v>
      </c>
      <c r="N67" s="44">
        <f>SUM(feb!F67 + mrt!K67 + apr!L67+ M67)</f>
        <v>31</v>
      </c>
      <c r="O67" s="45">
        <f t="shared" ref="O67:O101" si="4">SUM(B67:L67)</f>
        <v>1188</v>
      </c>
      <c r="P67" s="46">
        <f>SUM(feb!H67 + mrt!M67 + apr!N67+ O67)</f>
        <v>3073</v>
      </c>
    </row>
    <row r="68" spans="1:16" x14ac:dyDescent="0.35">
      <c r="A68" s="9" t="s">
        <v>86</v>
      </c>
      <c r="B68" s="41"/>
      <c r="C68" s="50"/>
      <c r="D68" s="41">
        <v>50</v>
      </c>
      <c r="E68" s="41"/>
      <c r="F68" s="50"/>
      <c r="G68" s="41"/>
      <c r="H68" s="50"/>
      <c r="I68" s="41"/>
      <c r="J68" s="41"/>
      <c r="K68" s="66"/>
      <c r="L68" s="41"/>
      <c r="M68" s="48">
        <f t="shared" si="3"/>
        <v>1</v>
      </c>
      <c r="N68" s="44">
        <f>SUM(feb!F68 + mrt!K68 + apr!L68+ M68)</f>
        <v>4</v>
      </c>
      <c r="O68" s="45">
        <f t="shared" si="4"/>
        <v>50</v>
      </c>
      <c r="P68" s="46">
        <f>SUM(feb!H68 + mrt!M68 + apr!N68+ O68)</f>
        <v>216</v>
      </c>
    </row>
    <row r="69" spans="1:16" x14ac:dyDescent="0.35">
      <c r="A69" s="9" t="s">
        <v>14</v>
      </c>
      <c r="B69" s="41">
        <v>107</v>
      </c>
      <c r="C69" s="50">
        <v>116</v>
      </c>
      <c r="D69" s="41">
        <v>80</v>
      </c>
      <c r="E69" s="41">
        <v>82</v>
      </c>
      <c r="F69" s="50">
        <v>129</v>
      </c>
      <c r="G69" s="41"/>
      <c r="H69" s="50">
        <v>137</v>
      </c>
      <c r="I69" s="41">
        <v>80</v>
      </c>
      <c r="J69" s="41">
        <v>80</v>
      </c>
      <c r="K69" s="66"/>
      <c r="L69" s="41">
        <v>108</v>
      </c>
      <c r="M69" s="48">
        <f t="shared" si="3"/>
        <v>9</v>
      </c>
      <c r="N69" s="44">
        <f>SUM(feb!F69 + mrt!K69 + apr!L69+ M69)</f>
        <v>26</v>
      </c>
      <c r="O69" s="45">
        <f t="shared" si="4"/>
        <v>919</v>
      </c>
      <c r="P69" s="46">
        <f>SUM(feb!H69 + mrt!M69 + apr!N69+ O69)</f>
        <v>2225</v>
      </c>
    </row>
    <row r="70" spans="1:16" x14ac:dyDescent="0.35">
      <c r="A70" s="9" t="s">
        <v>46</v>
      </c>
      <c r="B70" s="41"/>
      <c r="C70" s="50"/>
      <c r="D70" s="41">
        <v>50</v>
      </c>
      <c r="E70" s="41"/>
      <c r="F70" s="50">
        <v>52</v>
      </c>
      <c r="G70" s="41"/>
      <c r="H70" s="50"/>
      <c r="I70" s="41"/>
      <c r="J70" s="41"/>
      <c r="K70" s="66"/>
      <c r="L70" s="41"/>
      <c r="M70" s="48">
        <f t="shared" si="3"/>
        <v>2</v>
      </c>
      <c r="N70" s="44">
        <f>SUM(feb!F70 + mrt!K70 + apr!L70+ M70)</f>
        <v>8</v>
      </c>
      <c r="O70" s="45">
        <f t="shared" si="4"/>
        <v>102</v>
      </c>
      <c r="P70" s="46">
        <f>SUM(feb!H70 + mrt!M70 + apr!N70+ O70)</f>
        <v>412</v>
      </c>
    </row>
    <row r="71" spans="1:16" x14ac:dyDescent="0.35">
      <c r="A71" s="9" t="s">
        <v>15</v>
      </c>
      <c r="B71" s="41"/>
      <c r="C71" s="50"/>
      <c r="D71" s="41"/>
      <c r="E71" s="41"/>
      <c r="F71" s="50"/>
      <c r="G71" s="41"/>
      <c r="H71" s="50"/>
      <c r="I71" s="41"/>
      <c r="J71" s="41"/>
      <c r="K71" s="66"/>
      <c r="L71" s="41"/>
      <c r="M71" s="48">
        <f t="shared" si="3"/>
        <v>0</v>
      </c>
      <c r="N71" s="44">
        <f>SUM(feb!F71 + mrt!K71 + apr!L71+ M71)</f>
        <v>0</v>
      </c>
      <c r="O71" s="45">
        <f t="shared" si="4"/>
        <v>0</v>
      </c>
      <c r="P71" s="46">
        <f>SUM(feb!H71 + mrt!M71 + apr!N71+ O71)</f>
        <v>0</v>
      </c>
    </row>
    <row r="72" spans="1:16" x14ac:dyDescent="0.35">
      <c r="A72" s="9" t="s">
        <v>54</v>
      </c>
      <c r="B72" s="41">
        <v>80</v>
      </c>
      <c r="C72" s="50">
        <v>125</v>
      </c>
      <c r="D72" s="41">
        <v>80</v>
      </c>
      <c r="E72" s="41"/>
      <c r="F72" s="50">
        <v>138</v>
      </c>
      <c r="G72" s="41">
        <v>80</v>
      </c>
      <c r="H72" s="50">
        <v>137</v>
      </c>
      <c r="I72" s="41">
        <v>80</v>
      </c>
      <c r="J72" s="41"/>
      <c r="K72" s="66"/>
      <c r="L72" s="41"/>
      <c r="M72" s="48">
        <f t="shared" si="3"/>
        <v>7</v>
      </c>
      <c r="N72" s="44">
        <f>SUM(feb!F72 + mrt!K72 + apr!L72+ M72)</f>
        <v>19</v>
      </c>
      <c r="O72" s="45">
        <f t="shared" si="4"/>
        <v>720</v>
      </c>
      <c r="P72" s="46">
        <f>SUM(feb!H72 + mrt!M72 + apr!N72+ O72)</f>
        <v>1661</v>
      </c>
    </row>
    <row r="73" spans="1:16" x14ac:dyDescent="0.35">
      <c r="A73" s="9" t="s">
        <v>103</v>
      </c>
      <c r="B73" s="41"/>
      <c r="C73" s="50"/>
      <c r="D73" s="41"/>
      <c r="E73" s="41"/>
      <c r="F73" s="50"/>
      <c r="G73" s="41"/>
      <c r="H73" s="50"/>
      <c r="I73" s="41"/>
      <c r="J73" s="41"/>
      <c r="K73" s="66"/>
      <c r="L73" s="41"/>
      <c r="M73" s="48">
        <f t="shared" si="3"/>
        <v>0</v>
      </c>
      <c r="N73" s="44">
        <f>SUM(feb!F73 + mrt!K73 + apr!L73+ M73)</f>
        <v>0</v>
      </c>
      <c r="O73" s="45">
        <f t="shared" si="4"/>
        <v>0</v>
      </c>
      <c r="P73" s="46">
        <f>SUM(feb!H73 + mrt!M73 + apr!N73+ O73)</f>
        <v>0</v>
      </c>
    </row>
    <row r="74" spans="1:16" x14ac:dyDescent="0.35">
      <c r="A74" s="9" t="s">
        <v>55</v>
      </c>
      <c r="B74" s="41"/>
      <c r="C74" s="50">
        <v>30</v>
      </c>
      <c r="D74" s="41"/>
      <c r="E74" s="41"/>
      <c r="F74" s="50"/>
      <c r="G74" s="41"/>
      <c r="H74" s="50"/>
      <c r="I74" s="41"/>
      <c r="J74" s="41"/>
      <c r="K74" s="66"/>
      <c r="L74" s="41"/>
      <c r="M74" s="48">
        <f t="shared" si="3"/>
        <v>1</v>
      </c>
      <c r="N74" s="44">
        <f>SUM(feb!F74 + mrt!K74 + apr!L74+ M74)</f>
        <v>1</v>
      </c>
      <c r="O74" s="45">
        <f t="shared" si="4"/>
        <v>30</v>
      </c>
      <c r="P74" s="46">
        <f>SUM(feb!H74 + mrt!M74 + apr!N74+ O74)</f>
        <v>30</v>
      </c>
    </row>
    <row r="75" spans="1:16" x14ac:dyDescent="0.35">
      <c r="A75" s="9" t="s">
        <v>16</v>
      </c>
      <c r="B75" s="41"/>
      <c r="C75" s="50">
        <v>52</v>
      </c>
      <c r="D75" s="41">
        <v>50</v>
      </c>
      <c r="E75" s="41">
        <v>55</v>
      </c>
      <c r="F75" s="50">
        <v>52</v>
      </c>
      <c r="G75" s="41">
        <v>50</v>
      </c>
      <c r="H75" s="50">
        <v>56</v>
      </c>
      <c r="I75" s="41"/>
      <c r="J75" s="41"/>
      <c r="K75" s="66"/>
      <c r="L75" s="41">
        <v>54</v>
      </c>
      <c r="M75" s="48">
        <f t="shared" si="3"/>
        <v>7</v>
      </c>
      <c r="N75" s="44">
        <f>SUM(feb!F75 + mrt!K75 + apr!L75+ M75)</f>
        <v>12</v>
      </c>
      <c r="O75" s="45">
        <f t="shared" si="4"/>
        <v>369</v>
      </c>
      <c r="P75" s="46">
        <f>SUM(feb!H75 + mrt!M75 + apr!N75+ O75)</f>
        <v>581</v>
      </c>
    </row>
    <row r="76" spans="1:16" x14ac:dyDescent="0.35">
      <c r="A76" s="9" t="s">
        <v>81</v>
      </c>
      <c r="B76" s="41"/>
      <c r="C76" s="50">
        <v>111</v>
      </c>
      <c r="D76" s="41"/>
      <c r="E76" s="41"/>
      <c r="F76" s="50">
        <v>138</v>
      </c>
      <c r="G76" s="41">
        <v>80</v>
      </c>
      <c r="H76" s="50">
        <v>137</v>
      </c>
      <c r="I76" s="41"/>
      <c r="J76" s="41">
        <v>80</v>
      </c>
      <c r="K76" s="66"/>
      <c r="L76" s="41"/>
      <c r="M76" s="48">
        <f t="shared" si="3"/>
        <v>5</v>
      </c>
      <c r="N76" s="44">
        <f>SUM(feb!F76 + mrt!K76 + apr!L76+ M76)</f>
        <v>17</v>
      </c>
      <c r="O76" s="45">
        <f t="shared" si="4"/>
        <v>546</v>
      </c>
      <c r="P76" s="46">
        <f>SUM(feb!H76 + mrt!M76 + apr!N76+ O76)</f>
        <v>1456</v>
      </c>
    </row>
    <row r="77" spans="1:16" x14ac:dyDescent="0.35">
      <c r="A77" s="9" t="s">
        <v>17</v>
      </c>
      <c r="B77" s="41">
        <v>107</v>
      </c>
      <c r="C77" s="50"/>
      <c r="D77" s="41"/>
      <c r="E77" s="41"/>
      <c r="F77" s="50"/>
      <c r="G77" s="41">
        <v>80</v>
      </c>
      <c r="H77" s="50"/>
      <c r="I77" s="41">
        <v>80</v>
      </c>
      <c r="J77" s="41"/>
      <c r="K77" s="66"/>
      <c r="L77" s="41"/>
      <c r="M77" s="48">
        <f t="shared" si="3"/>
        <v>3</v>
      </c>
      <c r="N77" s="44">
        <f>SUM(feb!F77 + mrt!K77 + apr!L77+ M77)</f>
        <v>17</v>
      </c>
      <c r="O77" s="45">
        <f t="shared" si="4"/>
        <v>267</v>
      </c>
      <c r="P77" s="46">
        <f>SUM(feb!H77 + mrt!M77 + apr!N77+ O77)</f>
        <v>1251</v>
      </c>
    </row>
    <row r="78" spans="1:16" x14ac:dyDescent="0.35">
      <c r="A78" s="9" t="s">
        <v>18</v>
      </c>
      <c r="B78" s="41">
        <v>80</v>
      </c>
      <c r="C78" s="50"/>
      <c r="D78" s="41"/>
      <c r="E78" s="41">
        <v>82</v>
      </c>
      <c r="F78" s="50"/>
      <c r="G78" s="41">
        <v>80</v>
      </c>
      <c r="H78" s="50"/>
      <c r="I78" s="41">
        <v>80</v>
      </c>
      <c r="J78" s="41">
        <v>80</v>
      </c>
      <c r="K78" s="66"/>
      <c r="L78" s="41">
        <v>108</v>
      </c>
      <c r="M78" s="48">
        <f t="shared" si="3"/>
        <v>6</v>
      </c>
      <c r="N78" s="44">
        <f>SUM(feb!F78 + mrt!K78 + apr!L78+ M78)</f>
        <v>19</v>
      </c>
      <c r="O78" s="45">
        <f t="shared" si="4"/>
        <v>510</v>
      </c>
      <c r="P78" s="46">
        <f>SUM(feb!H78 + mrt!M78 + apr!N78+ O78)</f>
        <v>1509</v>
      </c>
    </row>
    <row r="79" spans="1:16" x14ac:dyDescent="0.35">
      <c r="A79" s="9" t="s">
        <v>107</v>
      </c>
      <c r="B79" s="41"/>
      <c r="C79" s="50"/>
      <c r="D79" s="41"/>
      <c r="E79" s="41"/>
      <c r="F79" s="50">
        <v>138</v>
      </c>
      <c r="G79" s="41"/>
      <c r="H79" s="50">
        <v>137</v>
      </c>
      <c r="I79" s="41"/>
      <c r="J79" s="41"/>
      <c r="K79" s="66"/>
      <c r="L79" s="41"/>
      <c r="M79" s="48">
        <f t="shared" si="3"/>
        <v>2</v>
      </c>
      <c r="N79" s="44">
        <f>SUM(feb!F79 + mrt!K79 + apr!L79+ M79)</f>
        <v>10</v>
      </c>
      <c r="O79" s="45">
        <f t="shared" si="4"/>
        <v>275</v>
      </c>
      <c r="P79" s="46">
        <f>SUM(feb!H79 + mrt!M79 + apr!N79+ O79)</f>
        <v>982</v>
      </c>
    </row>
    <row r="80" spans="1:16" x14ac:dyDescent="0.35">
      <c r="A80" s="9" t="s">
        <v>112</v>
      </c>
      <c r="B80" s="41"/>
      <c r="C80" s="50"/>
      <c r="D80" s="41"/>
      <c r="E80" s="41"/>
      <c r="F80" s="50"/>
      <c r="G80" s="41"/>
      <c r="H80" s="50"/>
      <c r="I80" s="41"/>
      <c r="J80" s="41"/>
      <c r="K80" s="66"/>
      <c r="L80" s="41"/>
      <c r="M80" s="48">
        <f t="shared" si="3"/>
        <v>0</v>
      </c>
      <c r="N80" s="44">
        <f>SUM(feb!F80 + mrt!K80 + apr!L80+ M80)</f>
        <v>0</v>
      </c>
      <c r="O80" s="45">
        <f t="shared" si="4"/>
        <v>0</v>
      </c>
      <c r="P80" s="46">
        <f>SUM(feb!H80 + mrt!M80 + apr!N80+ O80)</f>
        <v>0</v>
      </c>
    </row>
    <row r="81" spans="1:16" x14ac:dyDescent="0.35">
      <c r="A81" s="9" t="s">
        <v>58</v>
      </c>
      <c r="B81" s="41"/>
      <c r="C81" s="50"/>
      <c r="D81" s="41"/>
      <c r="E81" s="41"/>
      <c r="F81" s="50"/>
      <c r="G81" s="41"/>
      <c r="H81" s="50"/>
      <c r="I81" s="41"/>
      <c r="J81" s="41"/>
      <c r="K81" s="66"/>
      <c r="L81" s="41"/>
      <c r="M81" s="48">
        <f t="shared" si="3"/>
        <v>0</v>
      </c>
      <c r="N81" s="44">
        <f>SUM(feb!F81 + mrt!K81 + apr!L81+ M81)</f>
        <v>0</v>
      </c>
      <c r="O81" s="45">
        <f t="shared" si="4"/>
        <v>0</v>
      </c>
      <c r="P81" s="46">
        <f>SUM(feb!H81 + mrt!M81 + apr!N81+ O81)</f>
        <v>0</v>
      </c>
    </row>
    <row r="82" spans="1:16" x14ac:dyDescent="0.35">
      <c r="A82" s="9" t="s">
        <v>19</v>
      </c>
      <c r="B82" s="41"/>
      <c r="C82" s="50">
        <v>111</v>
      </c>
      <c r="D82" s="41">
        <v>80</v>
      </c>
      <c r="E82" s="41">
        <v>93</v>
      </c>
      <c r="F82" s="50">
        <v>115</v>
      </c>
      <c r="G82" s="41"/>
      <c r="H82" s="50">
        <v>117</v>
      </c>
      <c r="I82" s="41">
        <v>78</v>
      </c>
      <c r="J82" s="41"/>
      <c r="K82" s="66"/>
      <c r="L82" s="41"/>
      <c r="M82" s="48">
        <f t="shared" si="3"/>
        <v>6</v>
      </c>
      <c r="N82" s="44">
        <f>SUM(feb!F82 + mrt!K82 + apr!L82+ M82)</f>
        <v>19</v>
      </c>
      <c r="O82" s="45">
        <f t="shared" si="4"/>
        <v>594</v>
      </c>
      <c r="P82" s="46">
        <f>SUM(feb!H82 + mrt!M82 + apr!N82+ O82)</f>
        <v>1539</v>
      </c>
    </row>
    <row r="83" spans="1:16" x14ac:dyDescent="0.35">
      <c r="A83" s="9" t="s">
        <v>76</v>
      </c>
      <c r="B83" s="41"/>
      <c r="C83" s="50"/>
      <c r="D83" s="41"/>
      <c r="E83" s="41"/>
      <c r="F83" s="50"/>
      <c r="G83" s="41"/>
      <c r="H83" s="50"/>
      <c r="I83" s="41"/>
      <c r="J83" s="41"/>
      <c r="K83" s="66"/>
      <c r="L83" s="41"/>
      <c r="M83" s="48">
        <f t="shared" si="3"/>
        <v>0</v>
      </c>
      <c r="N83" s="44">
        <f>SUM(feb!F83 + mrt!K83 + apr!L83+ M83)</f>
        <v>0</v>
      </c>
      <c r="O83" s="45">
        <f t="shared" si="4"/>
        <v>0</v>
      </c>
      <c r="P83" s="46">
        <f>SUM(feb!H83 + mrt!M83 + apr!N83+ O83)</f>
        <v>0</v>
      </c>
    </row>
    <row r="84" spans="1:16" x14ac:dyDescent="0.35">
      <c r="A84" s="9" t="s">
        <v>20</v>
      </c>
      <c r="B84" s="41"/>
      <c r="C84" s="50"/>
      <c r="D84" s="41"/>
      <c r="E84" s="41">
        <v>55</v>
      </c>
      <c r="F84" s="50">
        <v>52</v>
      </c>
      <c r="G84" s="41">
        <v>50</v>
      </c>
      <c r="H84" s="50"/>
      <c r="I84" s="41">
        <v>57</v>
      </c>
      <c r="J84" s="41"/>
      <c r="K84" s="66"/>
      <c r="L84" s="41">
        <v>54</v>
      </c>
      <c r="M84" s="48">
        <f t="shared" si="3"/>
        <v>5</v>
      </c>
      <c r="N84" s="44">
        <f>SUM(feb!F84 + mrt!K84 + apr!L84+ M84)</f>
        <v>12</v>
      </c>
      <c r="O84" s="45">
        <f t="shared" si="4"/>
        <v>268</v>
      </c>
      <c r="P84" s="46">
        <f>SUM(feb!H84 + mrt!M84 + apr!N84+ O84)</f>
        <v>664</v>
      </c>
    </row>
    <row r="85" spans="1:16" x14ac:dyDescent="0.35">
      <c r="A85" s="9" t="s">
        <v>65</v>
      </c>
      <c r="B85" s="41"/>
      <c r="C85" s="50"/>
      <c r="D85" s="41"/>
      <c r="E85" s="41"/>
      <c r="F85" s="50"/>
      <c r="G85" s="41"/>
      <c r="H85" s="50"/>
      <c r="I85" s="41"/>
      <c r="J85" s="41"/>
      <c r="K85" s="66"/>
      <c r="L85" s="41"/>
      <c r="M85" s="48">
        <f t="shared" si="3"/>
        <v>0</v>
      </c>
      <c r="N85" s="44">
        <f>SUM(feb!F85 + mrt!K85 + apr!L85+ M85)</f>
        <v>0</v>
      </c>
      <c r="O85" s="45">
        <f t="shared" si="4"/>
        <v>0</v>
      </c>
      <c r="P85" s="46">
        <f>SUM(feb!H85 + mrt!M85 + apr!N85+ O85)</f>
        <v>0</v>
      </c>
    </row>
    <row r="86" spans="1:16" x14ac:dyDescent="0.35">
      <c r="A86" s="9" t="s">
        <v>26</v>
      </c>
      <c r="B86" s="41"/>
      <c r="C86" s="50"/>
      <c r="D86" s="41"/>
      <c r="E86" s="41"/>
      <c r="F86" s="50">
        <v>52</v>
      </c>
      <c r="G86" s="41"/>
      <c r="H86" s="50"/>
      <c r="I86" s="41">
        <v>57</v>
      </c>
      <c r="J86" s="41"/>
      <c r="K86" s="66"/>
      <c r="L86" s="41"/>
      <c r="M86" s="48">
        <f t="shared" si="3"/>
        <v>2</v>
      </c>
      <c r="N86" s="44">
        <f>SUM(feb!F86 + mrt!K86 + apr!L86+ M86)</f>
        <v>5</v>
      </c>
      <c r="O86" s="45">
        <f t="shared" si="4"/>
        <v>109</v>
      </c>
      <c r="P86" s="46">
        <f>SUM(feb!H86 + mrt!M86 + apr!N86+ O86)</f>
        <v>263</v>
      </c>
    </row>
    <row r="87" spans="1:16" x14ac:dyDescent="0.35">
      <c r="A87" s="9" t="s">
        <v>43</v>
      </c>
      <c r="B87" s="41">
        <v>80</v>
      </c>
      <c r="C87" s="50">
        <v>116</v>
      </c>
      <c r="D87" s="41">
        <v>82</v>
      </c>
      <c r="E87" s="41">
        <v>82</v>
      </c>
      <c r="F87" s="50">
        <v>138</v>
      </c>
      <c r="G87" s="41">
        <v>80</v>
      </c>
      <c r="H87" s="50">
        <v>137</v>
      </c>
      <c r="I87" s="41">
        <v>80</v>
      </c>
      <c r="J87" s="41">
        <v>80</v>
      </c>
      <c r="K87" s="66"/>
      <c r="L87" s="41">
        <v>108</v>
      </c>
      <c r="M87" s="48">
        <f t="shared" si="3"/>
        <v>10</v>
      </c>
      <c r="N87" s="44">
        <f>SUM(feb!F87 + mrt!K87 + apr!L87+ M87)</f>
        <v>30</v>
      </c>
      <c r="O87" s="45">
        <f t="shared" si="4"/>
        <v>983</v>
      </c>
      <c r="P87" s="46">
        <f>SUM(feb!H87 + mrt!M87 + apr!N87+ O87)</f>
        <v>2542</v>
      </c>
    </row>
    <row r="88" spans="1:16" x14ac:dyDescent="0.35">
      <c r="A88" s="9" t="s">
        <v>126</v>
      </c>
      <c r="B88" s="41"/>
      <c r="C88" s="50"/>
      <c r="D88" s="41">
        <v>51</v>
      </c>
      <c r="E88" s="41"/>
      <c r="F88" s="50">
        <v>52</v>
      </c>
      <c r="G88" s="41"/>
      <c r="H88" s="50"/>
      <c r="I88" s="41">
        <v>57</v>
      </c>
      <c r="J88" s="41"/>
      <c r="K88" s="66"/>
      <c r="L88" s="41"/>
      <c r="M88" s="48">
        <f t="shared" si="3"/>
        <v>3</v>
      </c>
      <c r="N88" s="44">
        <f>SUM(feb!F88 + mrt!K88 + apr!L88+ M88)</f>
        <v>6</v>
      </c>
      <c r="O88" s="45">
        <f t="shared" si="4"/>
        <v>160</v>
      </c>
      <c r="P88" s="46">
        <f>SUM(feb!H88 + mrt!M88 + apr!N88+ O88)</f>
        <v>305</v>
      </c>
    </row>
    <row r="89" spans="1:16" x14ac:dyDescent="0.35">
      <c r="A89" s="9" t="s">
        <v>62</v>
      </c>
      <c r="B89" s="41"/>
      <c r="C89" s="50"/>
      <c r="D89" s="41"/>
      <c r="E89" s="41"/>
      <c r="F89" s="50"/>
      <c r="G89" s="41"/>
      <c r="H89" s="50"/>
      <c r="I89" s="41"/>
      <c r="J89" s="41"/>
      <c r="K89" s="66"/>
      <c r="L89" s="41"/>
      <c r="M89" s="48">
        <f t="shared" si="3"/>
        <v>0</v>
      </c>
      <c r="N89" s="44">
        <f>SUM(feb!F89 + mrt!K89 + apr!L89+ M89)</f>
        <v>0</v>
      </c>
      <c r="O89" s="45">
        <f t="shared" si="4"/>
        <v>0</v>
      </c>
      <c r="P89" s="46">
        <f>SUM(feb!H89 + mrt!M89 + apr!N89+ O89)</f>
        <v>0</v>
      </c>
    </row>
    <row r="90" spans="1:16" x14ac:dyDescent="0.35">
      <c r="A90" s="9" t="s">
        <v>117</v>
      </c>
      <c r="B90" s="41"/>
      <c r="C90" s="50"/>
      <c r="D90" s="41"/>
      <c r="E90" s="41"/>
      <c r="F90" s="50"/>
      <c r="G90" s="41"/>
      <c r="H90" s="50"/>
      <c r="I90" s="41"/>
      <c r="J90" s="41"/>
      <c r="K90" s="66"/>
      <c r="L90" s="41"/>
      <c r="M90" s="48">
        <f t="shared" si="3"/>
        <v>0</v>
      </c>
      <c r="N90" s="44">
        <f>SUM(feb!F90 + mrt!K90 + apr!L90+ M90)</f>
        <v>1</v>
      </c>
      <c r="O90" s="45">
        <f t="shared" si="4"/>
        <v>0</v>
      </c>
      <c r="P90" s="46">
        <f>SUM(feb!H90 + mrt!M90 + apr!N90+ O90)</f>
        <v>69</v>
      </c>
    </row>
    <row r="91" spans="1:16" x14ac:dyDescent="0.35">
      <c r="A91" s="9" t="s">
        <v>97</v>
      </c>
      <c r="B91" s="41"/>
      <c r="C91" s="50"/>
      <c r="D91" s="41"/>
      <c r="E91" s="41"/>
      <c r="F91" s="50"/>
      <c r="G91" s="41"/>
      <c r="H91" s="50"/>
      <c r="I91" s="41"/>
      <c r="J91" s="41"/>
      <c r="K91" s="66"/>
      <c r="L91" s="41"/>
      <c r="M91" s="48">
        <f t="shared" si="3"/>
        <v>0</v>
      </c>
      <c r="N91" s="44">
        <f>SUM(feb!F91 + mrt!K91 + apr!L91+ M91)</f>
        <v>0</v>
      </c>
      <c r="O91" s="45">
        <f t="shared" si="4"/>
        <v>0</v>
      </c>
      <c r="P91" s="46">
        <f>SUM(feb!H91 + mrt!M91 + apr!N91+ O91)</f>
        <v>0</v>
      </c>
    </row>
    <row r="92" spans="1:16" x14ac:dyDescent="0.35">
      <c r="A92" s="9" t="s">
        <v>98</v>
      </c>
      <c r="B92" s="41"/>
      <c r="C92" s="50"/>
      <c r="D92" s="41"/>
      <c r="E92" s="41"/>
      <c r="F92" s="50"/>
      <c r="G92" s="41"/>
      <c r="H92" s="50"/>
      <c r="I92" s="41"/>
      <c r="J92" s="41"/>
      <c r="K92" s="66"/>
      <c r="L92" s="41"/>
      <c r="M92" s="48">
        <f t="shared" si="3"/>
        <v>0</v>
      </c>
      <c r="N92" s="44">
        <f>SUM(feb!F92 + mrt!K92 + apr!L92+ M92)</f>
        <v>0</v>
      </c>
      <c r="O92" s="45">
        <f t="shared" si="4"/>
        <v>0</v>
      </c>
      <c r="P92" s="46">
        <f>SUM(feb!H92 + mrt!M92 + apr!N92+ O92)</f>
        <v>0</v>
      </c>
    </row>
    <row r="93" spans="1:16" x14ac:dyDescent="0.35">
      <c r="A93" s="9" t="s">
        <v>83</v>
      </c>
      <c r="B93" s="41"/>
      <c r="C93" s="50"/>
      <c r="D93" s="41"/>
      <c r="E93" s="41"/>
      <c r="F93" s="50">
        <v>138</v>
      </c>
      <c r="G93" s="41"/>
      <c r="H93" s="50"/>
      <c r="I93" s="41">
        <v>80</v>
      </c>
      <c r="J93" s="41"/>
      <c r="K93" s="66"/>
      <c r="L93" s="41"/>
      <c r="M93" s="48">
        <f t="shared" si="3"/>
        <v>2</v>
      </c>
      <c r="N93" s="44">
        <f>SUM(feb!F93 + mrt!K93 + apr!L93+ M93)</f>
        <v>6</v>
      </c>
      <c r="O93" s="45">
        <f t="shared" si="4"/>
        <v>218</v>
      </c>
      <c r="P93" s="46">
        <f>SUM(feb!H93 + mrt!M93 + apr!N93+ O93)</f>
        <v>492</v>
      </c>
    </row>
    <row r="94" spans="1:16" x14ac:dyDescent="0.35">
      <c r="A94" s="9" t="s">
        <v>74</v>
      </c>
      <c r="B94" s="41"/>
      <c r="C94" s="50"/>
      <c r="D94" s="41"/>
      <c r="E94" s="41"/>
      <c r="F94" s="50"/>
      <c r="G94" s="41"/>
      <c r="H94" s="50"/>
      <c r="I94" s="41"/>
      <c r="J94" s="41"/>
      <c r="K94" s="66"/>
      <c r="L94" s="41"/>
      <c r="M94" s="48">
        <f t="shared" si="3"/>
        <v>0</v>
      </c>
      <c r="N94" s="44">
        <f>SUM(feb!F94 + mrt!K94 + apr!L94+ M94)</f>
        <v>0</v>
      </c>
      <c r="O94" s="45">
        <f t="shared" si="4"/>
        <v>0</v>
      </c>
      <c r="P94" s="46">
        <f>SUM(feb!H94 + mrt!M94 + apr!N94+ O94)</f>
        <v>0</v>
      </c>
    </row>
    <row r="95" spans="1:16" x14ac:dyDescent="0.35">
      <c r="A95" s="18" t="s">
        <v>111</v>
      </c>
      <c r="B95" s="41"/>
      <c r="C95" s="50"/>
      <c r="D95" s="41"/>
      <c r="E95" s="41"/>
      <c r="F95" s="50"/>
      <c r="G95" s="41"/>
      <c r="H95" s="50"/>
      <c r="I95" s="41"/>
      <c r="J95" s="41"/>
      <c r="K95" s="66"/>
      <c r="L95" s="41"/>
      <c r="M95" s="48">
        <f t="shared" si="3"/>
        <v>0</v>
      </c>
      <c r="N95" s="44">
        <f>SUM(feb!F95 + mrt!K95 + apr!L95+ M95)</f>
        <v>0</v>
      </c>
      <c r="O95" s="45">
        <f t="shared" si="4"/>
        <v>0</v>
      </c>
      <c r="P95" s="46">
        <f>SUM(feb!H95 + mrt!M95 + apr!N95+ O95)</f>
        <v>0</v>
      </c>
    </row>
    <row r="96" spans="1:16" x14ac:dyDescent="0.35">
      <c r="A96" s="18" t="s">
        <v>99</v>
      </c>
      <c r="B96" s="41"/>
      <c r="C96" s="50"/>
      <c r="D96" s="41"/>
      <c r="E96" s="41"/>
      <c r="F96" s="50"/>
      <c r="G96" s="41"/>
      <c r="H96" s="50"/>
      <c r="I96" s="41"/>
      <c r="J96" s="41"/>
      <c r="K96" s="66"/>
      <c r="L96" s="41"/>
      <c r="M96" s="48">
        <f t="shared" si="3"/>
        <v>0</v>
      </c>
      <c r="N96" s="44">
        <f>SUM(feb!F96 + mrt!K96 + apr!L96+ M96)</f>
        <v>0</v>
      </c>
      <c r="O96" s="45">
        <f t="shared" si="4"/>
        <v>0</v>
      </c>
      <c r="P96" s="46">
        <f>SUM(feb!H96 + mrt!M96 + apr!N96+ O96)</f>
        <v>0</v>
      </c>
    </row>
    <row r="97" spans="1:16" x14ac:dyDescent="0.35">
      <c r="A97" s="18" t="s">
        <v>121</v>
      </c>
      <c r="B97" s="41"/>
      <c r="C97" s="50"/>
      <c r="D97" s="41"/>
      <c r="E97" s="41"/>
      <c r="F97" s="50"/>
      <c r="G97" s="41"/>
      <c r="H97" s="50">
        <v>137</v>
      </c>
      <c r="I97" s="41">
        <v>80</v>
      </c>
      <c r="J97" s="41"/>
      <c r="K97" s="66"/>
      <c r="L97" s="41"/>
      <c r="M97" s="48">
        <f t="shared" si="3"/>
        <v>2</v>
      </c>
      <c r="N97" s="44">
        <f>SUM(feb!F97 + mrt!K97 + apr!L97+ M97)</f>
        <v>9</v>
      </c>
      <c r="O97" s="45">
        <f t="shared" si="4"/>
        <v>217</v>
      </c>
      <c r="P97" s="46">
        <f>SUM(feb!H97 + mrt!M97 + apr!N97+ O97)</f>
        <v>674</v>
      </c>
    </row>
    <row r="98" spans="1:16" x14ac:dyDescent="0.35">
      <c r="A98" s="18" t="s">
        <v>102</v>
      </c>
      <c r="B98" s="41">
        <v>77</v>
      </c>
      <c r="C98" s="50">
        <v>111</v>
      </c>
      <c r="D98" s="41">
        <v>76</v>
      </c>
      <c r="E98" s="41">
        <v>93</v>
      </c>
      <c r="F98" s="50">
        <v>115</v>
      </c>
      <c r="G98" s="41"/>
      <c r="H98" s="50">
        <v>117</v>
      </c>
      <c r="I98" s="41">
        <v>78</v>
      </c>
      <c r="J98" s="41"/>
      <c r="K98" s="66"/>
      <c r="L98" s="41">
        <v>78</v>
      </c>
      <c r="M98" s="48">
        <f t="shared" si="3"/>
        <v>8</v>
      </c>
      <c r="N98" s="44">
        <f>SUM(feb!F98 + mrt!K98 + apr!L98+ M98)</f>
        <v>24</v>
      </c>
      <c r="O98" s="45">
        <f t="shared" si="4"/>
        <v>745</v>
      </c>
      <c r="P98" s="46">
        <f>SUM(feb!H98 + mrt!M98 + apr!N98+ O98)</f>
        <v>1925</v>
      </c>
    </row>
    <row r="99" spans="1:16" x14ac:dyDescent="0.35">
      <c r="A99" s="18" t="s">
        <v>100</v>
      </c>
      <c r="B99" s="41"/>
      <c r="C99" s="50"/>
      <c r="D99" s="41"/>
      <c r="E99" s="41"/>
      <c r="F99" s="50"/>
      <c r="G99" s="41"/>
      <c r="H99" s="50"/>
      <c r="I99" s="41"/>
      <c r="J99" s="41"/>
      <c r="K99" s="66"/>
      <c r="L99" s="41"/>
      <c r="M99" s="48">
        <f t="shared" si="3"/>
        <v>0</v>
      </c>
      <c r="N99" s="44">
        <f>SUM(feb!F99 + mrt!K99 + apr!L99+ M99)</f>
        <v>0</v>
      </c>
      <c r="O99" s="45">
        <f t="shared" si="4"/>
        <v>0</v>
      </c>
      <c r="P99" s="46">
        <f>SUM(feb!H99 + mrt!M99 + apr!N99+ O99)</f>
        <v>0</v>
      </c>
    </row>
    <row r="100" spans="1:16" x14ac:dyDescent="0.35">
      <c r="A100" s="18" t="s">
        <v>75</v>
      </c>
      <c r="B100" s="41"/>
      <c r="C100" s="50">
        <v>52</v>
      </c>
      <c r="D100" s="41">
        <v>50</v>
      </c>
      <c r="E100" s="41">
        <v>55</v>
      </c>
      <c r="F100" s="50">
        <v>52</v>
      </c>
      <c r="G100" s="41"/>
      <c r="H100" s="50">
        <v>85</v>
      </c>
      <c r="I100" s="41">
        <v>57</v>
      </c>
      <c r="J100" s="41"/>
      <c r="K100" s="66"/>
      <c r="L100" s="41">
        <v>54</v>
      </c>
      <c r="M100" s="48">
        <f t="shared" si="3"/>
        <v>7</v>
      </c>
      <c r="N100" s="44">
        <f>SUM(feb!F100 + mrt!K100 + apr!L100+ M100)</f>
        <v>20</v>
      </c>
      <c r="O100" s="45">
        <f t="shared" si="4"/>
        <v>405</v>
      </c>
      <c r="P100" s="46">
        <f>SUM(feb!H100 + mrt!M100 + apr!N100+ O100)</f>
        <v>1041</v>
      </c>
    </row>
    <row r="101" spans="1:16" ht="13.15" thickBot="1" x14ac:dyDescent="0.4">
      <c r="A101" s="10" t="s">
        <v>21</v>
      </c>
      <c r="B101" s="47"/>
      <c r="C101" s="51"/>
      <c r="D101" s="47"/>
      <c r="E101" s="47"/>
      <c r="F101" s="51"/>
      <c r="G101" s="47"/>
      <c r="H101" s="51"/>
      <c r="I101" s="47"/>
      <c r="J101" s="47"/>
      <c r="K101" s="67"/>
      <c r="L101" s="47"/>
      <c r="M101" s="48">
        <f t="shared" si="3"/>
        <v>0</v>
      </c>
      <c r="N101" s="44">
        <f>SUM(feb!F101 + mrt!K101 + apr!L101+ M101)</f>
        <v>0</v>
      </c>
      <c r="O101" s="45">
        <f t="shared" si="4"/>
        <v>0</v>
      </c>
      <c r="P101" s="46">
        <f>SUM(feb!H101 + mrt!M101 + apr!N101+ O101)</f>
        <v>0</v>
      </c>
    </row>
  </sheetData>
  <mergeCells count="4">
    <mergeCell ref="O2:O3"/>
    <mergeCell ref="P2:P3"/>
    <mergeCell ref="M2:M3"/>
    <mergeCell ref="N2:N3"/>
  </mergeCells>
  <phoneticPr fontId="7" type="noConversion"/>
  <pageMargins left="0.78740157480314965" right="0.78740157480314965" top="0.39370078740157483" bottom="0.39370078740157483" header="0" footer="0"/>
  <pageSetup paperSize="9"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101"/>
  <sheetViews>
    <sheetView zoomScale="130" zoomScaleNormal="130" workbookViewId="0">
      <pane ySplit="3" topLeftCell="A4" activePane="bottomLeft" state="frozen"/>
      <selection pane="bottomLeft"/>
    </sheetView>
  </sheetViews>
  <sheetFormatPr defaultColWidth="9.19921875" defaultRowHeight="12.75" x14ac:dyDescent="0.35"/>
  <cols>
    <col min="1" max="1" width="16.59765625" style="4" customWidth="1"/>
    <col min="2" max="10" width="4" style="4" customWidth="1"/>
    <col min="11" max="14" width="5.59765625" style="4" customWidth="1"/>
    <col min="15" max="16384" width="9.19921875" style="4"/>
  </cols>
  <sheetData>
    <row r="1" spans="1:14" ht="27.75" customHeight="1" thickBot="1" x14ac:dyDescent="0.5">
      <c r="A1" s="26" t="s">
        <v>139</v>
      </c>
      <c r="N1" s="27" t="s">
        <v>27</v>
      </c>
    </row>
    <row r="2" spans="1:14" s="6" customFormat="1" ht="57" customHeight="1" x14ac:dyDescent="0.35">
      <c r="A2" s="14"/>
      <c r="B2" s="13" t="s">
        <v>0</v>
      </c>
      <c r="C2" s="13" t="s">
        <v>1</v>
      </c>
      <c r="D2" s="13" t="s">
        <v>0</v>
      </c>
      <c r="E2" s="13" t="s">
        <v>1</v>
      </c>
      <c r="F2" s="13" t="s">
        <v>0</v>
      </c>
      <c r="G2" s="13" t="s">
        <v>1</v>
      </c>
      <c r="H2" s="13" t="s">
        <v>0</v>
      </c>
      <c r="I2" s="13" t="s">
        <v>1</v>
      </c>
      <c r="J2" s="108" t="s">
        <v>0</v>
      </c>
      <c r="K2" s="126" t="s">
        <v>123</v>
      </c>
      <c r="L2" s="124" t="s">
        <v>30</v>
      </c>
      <c r="M2" s="118" t="s">
        <v>31</v>
      </c>
      <c r="N2" s="120" t="s">
        <v>32</v>
      </c>
    </row>
    <row r="3" spans="1:14" ht="18" customHeight="1" thickBot="1" x14ac:dyDescent="0.4">
      <c r="A3" s="15"/>
      <c r="B3" s="3">
        <v>2</v>
      </c>
      <c r="C3" s="3">
        <v>3</v>
      </c>
      <c r="D3" s="3">
        <v>9</v>
      </c>
      <c r="E3" s="3">
        <v>10</v>
      </c>
      <c r="F3" s="3">
        <v>16</v>
      </c>
      <c r="G3" s="3">
        <v>17</v>
      </c>
      <c r="H3" s="3">
        <v>23</v>
      </c>
      <c r="I3" s="3">
        <v>24</v>
      </c>
      <c r="J3" s="39">
        <v>30</v>
      </c>
      <c r="K3" s="127"/>
      <c r="L3" s="125"/>
      <c r="M3" s="119"/>
      <c r="N3" s="121"/>
    </row>
    <row r="4" spans="1:14" x14ac:dyDescent="0.35">
      <c r="A4" s="9" t="s">
        <v>84</v>
      </c>
      <c r="B4" s="41"/>
      <c r="C4" s="41"/>
      <c r="D4" s="41"/>
      <c r="E4" s="41">
        <v>90</v>
      </c>
      <c r="F4" s="41"/>
      <c r="G4" s="41">
        <v>84</v>
      </c>
      <c r="H4" s="41"/>
      <c r="I4" s="41"/>
      <c r="J4" s="42"/>
      <c r="K4" s="48">
        <f>COUNT(B4:J4)</f>
        <v>2</v>
      </c>
      <c r="L4" s="44">
        <f>SUM(feb!F4 + mrt!K4 + apr!L4+ mei!M4+ K4)</f>
        <v>10</v>
      </c>
      <c r="M4" s="45">
        <f t="shared" ref="M4:M28" si="0">SUM(B4:I4)</f>
        <v>174</v>
      </c>
      <c r="N4" s="46">
        <f>SUM(feb!H4 + mrt!M4 + apr!N4+ mei!O4+ M4)</f>
        <v>879</v>
      </c>
    </row>
    <row r="5" spans="1:14" x14ac:dyDescent="0.35">
      <c r="A5" s="9" t="s">
        <v>2</v>
      </c>
      <c r="B5" s="41"/>
      <c r="C5" s="41"/>
      <c r="D5" s="41"/>
      <c r="E5" s="41"/>
      <c r="F5" s="41"/>
      <c r="G5" s="41"/>
      <c r="H5" s="41"/>
      <c r="I5" s="41"/>
      <c r="J5" s="42"/>
      <c r="K5" s="48">
        <f t="shared" ref="K5:K66" si="1">COUNT(B5:J5)</f>
        <v>0</v>
      </c>
      <c r="L5" s="44">
        <f>SUM(feb!F5 + mrt!K5 + apr!L5+ mei!M5+ K5)</f>
        <v>0</v>
      </c>
      <c r="M5" s="45">
        <f t="shared" si="0"/>
        <v>0</v>
      </c>
      <c r="N5" s="46">
        <f>SUM(feb!H5 + mrt!M5 + apr!N5+ mei!O5+ M5)</f>
        <v>0</v>
      </c>
    </row>
    <row r="6" spans="1:14" x14ac:dyDescent="0.35">
      <c r="A6" s="9" t="s">
        <v>22</v>
      </c>
      <c r="B6" s="41"/>
      <c r="C6" s="41"/>
      <c r="D6" s="41"/>
      <c r="E6" s="41"/>
      <c r="F6" s="41"/>
      <c r="G6" s="41"/>
      <c r="H6" s="41"/>
      <c r="I6" s="41"/>
      <c r="J6" s="42"/>
      <c r="K6" s="48">
        <f t="shared" si="1"/>
        <v>0</v>
      </c>
      <c r="L6" s="44">
        <f>SUM(feb!F6 + mrt!K6 + apr!L6+ mei!M6+ K6)</f>
        <v>0</v>
      </c>
      <c r="M6" s="45">
        <f t="shared" si="0"/>
        <v>0</v>
      </c>
      <c r="N6" s="46">
        <f>SUM(feb!H6 + mrt!M6 + apr!N6+ mei!O6+ M6)</f>
        <v>0</v>
      </c>
    </row>
    <row r="7" spans="1:14" x14ac:dyDescent="0.35">
      <c r="A7" s="9" t="s">
        <v>63</v>
      </c>
      <c r="B7" s="41"/>
      <c r="C7" s="41">
        <v>80</v>
      </c>
      <c r="D7" s="41"/>
      <c r="E7" s="41"/>
      <c r="F7" s="41"/>
      <c r="G7" s="41">
        <v>84</v>
      </c>
      <c r="H7" s="41">
        <v>134</v>
      </c>
      <c r="I7" s="41"/>
      <c r="J7" s="42"/>
      <c r="K7" s="48">
        <f t="shared" si="1"/>
        <v>3</v>
      </c>
      <c r="L7" s="44">
        <f>SUM(feb!F7 + mrt!K7 + apr!L7+ mei!M7+ K7)</f>
        <v>13</v>
      </c>
      <c r="M7" s="45">
        <f t="shared" si="0"/>
        <v>298</v>
      </c>
      <c r="N7" s="46">
        <f>SUM(feb!H7 + mrt!M7 + apr!N7+ mei!O7+ M7)</f>
        <v>970</v>
      </c>
    </row>
    <row r="8" spans="1:14" x14ac:dyDescent="0.35">
      <c r="A8" s="9" t="s">
        <v>56</v>
      </c>
      <c r="B8" s="41"/>
      <c r="C8" s="41"/>
      <c r="D8" s="41"/>
      <c r="E8" s="41"/>
      <c r="F8" s="41"/>
      <c r="G8" s="41"/>
      <c r="H8" s="41"/>
      <c r="I8" s="41"/>
      <c r="J8" s="42"/>
      <c r="K8" s="48">
        <f t="shared" si="1"/>
        <v>0</v>
      </c>
      <c r="L8" s="44">
        <f>SUM(feb!F8 + mrt!K8 + apr!L8+ mei!M8+ K8)</f>
        <v>0</v>
      </c>
      <c r="M8" s="45">
        <f t="shared" si="0"/>
        <v>0</v>
      </c>
      <c r="N8" s="46">
        <f>SUM(feb!H8 + mrt!M8 + apr!N8+ mei!O8+ M8)</f>
        <v>0</v>
      </c>
    </row>
    <row r="9" spans="1:14" x14ac:dyDescent="0.35">
      <c r="A9" s="9" t="s">
        <v>60</v>
      </c>
      <c r="B9" s="41">
        <v>118</v>
      </c>
      <c r="C9" s="41">
        <v>51</v>
      </c>
      <c r="D9" s="41"/>
      <c r="E9" s="41">
        <v>85</v>
      </c>
      <c r="F9" s="41"/>
      <c r="G9" s="41"/>
      <c r="H9" s="41"/>
      <c r="I9" s="41"/>
      <c r="J9" s="42">
        <v>112</v>
      </c>
      <c r="K9" s="48">
        <f t="shared" si="1"/>
        <v>4</v>
      </c>
      <c r="L9" s="44">
        <f>SUM(feb!F9 + mrt!K9 + apr!L9+ mei!M9+ K9)</f>
        <v>20</v>
      </c>
      <c r="M9" s="45">
        <f t="shared" si="0"/>
        <v>254</v>
      </c>
      <c r="N9" s="46">
        <f>SUM(feb!H9 + mrt!M9 + apr!N9+ mei!O9+ M9)</f>
        <v>1453</v>
      </c>
    </row>
    <row r="10" spans="1:14" x14ac:dyDescent="0.35">
      <c r="A10" s="9" t="s">
        <v>3</v>
      </c>
      <c r="B10" s="41">
        <v>118</v>
      </c>
      <c r="C10" s="41">
        <v>80</v>
      </c>
      <c r="D10" s="41">
        <v>140</v>
      </c>
      <c r="E10" s="41"/>
      <c r="F10" s="41">
        <v>142</v>
      </c>
      <c r="G10" s="41"/>
      <c r="H10" s="41"/>
      <c r="I10" s="41"/>
      <c r="J10" s="42"/>
      <c r="K10" s="48">
        <f t="shared" si="1"/>
        <v>4</v>
      </c>
      <c r="L10" s="44">
        <f>SUM(feb!F10 + mrt!K10 + apr!L10+ mei!M10+ K10)</f>
        <v>14</v>
      </c>
      <c r="M10" s="45">
        <f t="shared" si="0"/>
        <v>480</v>
      </c>
      <c r="N10" s="46">
        <f>SUM(feb!H10 + mrt!M10 + apr!N10+ mei!O10+ M10)</f>
        <v>1326</v>
      </c>
    </row>
    <row r="11" spans="1:14" x14ac:dyDescent="0.35">
      <c r="A11" s="9" t="s">
        <v>59</v>
      </c>
      <c r="B11" s="41"/>
      <c r="C11" s="41">
        <v>80</v>
      </c>
      <c r="D11" s="41"/>
      <c r="E11" s="41">
        <v>90</v>
      </c>
      <c r="F11" s="41"/>
      <c r="G11" s="41">
        <v>84</v>
      </c>
      <c r="H11" s="41"/>
      <c r="I11" s="41">
        <v>87</v>
      </c>
      <c r="J11" s="42"/>
      <c r="K11" s="48">
        <f t="shared" si="1"/>
        <v>4</v>
      </c>
      <c r="L11" s="44">
        <f>SUM(feb!F11 + mrt!K11 + apr!L11+ mei!M11+ K11)</f>
        <v>18</v>
      </c>
      <c r="M11" s="45">
        <f t="shared" si="0"/>
        <v>341</v>
      </c>
      <c r="N11" s="46">
        <f>SUM(feb!H11 + mrt!M11 + apr!N11+ mei!O11+ M11)</f>
        <v>1398</v>
      </c>
    </row>
    <row r="12" spans="1:14" x14ac:dyDescent="0.35">
      <c r="A12" s="9" t="s">
        <v>44</v>
      </c>
      <c r="B12" s="41">
        <v>118</v>
      </c>
      <c r="C12" s="41">
        <v>51</v>
      </c>
      <c r="D12" s="41">
        <v>117</v>
      </c>
      <c r="E12" s="41">
        <v>85</v>
      </c>
      <c r="F12" s="41"/>
      <c r="G12" s="41">
        <v>80</v>
      </c>
      <c r="H12" s="41">
        <v>106</v>
      </c>
      <c r="I12" s="41">
        <v>82</v>
      </c>
      <c r="J12" s="42">
        <v>112</v>
      </c>
      <c r="K12" s="48">
        <f t="shared" si="1"/>
        <v>8</v>
      </c>
      <c r="L12" s="44">
        <f>SUM(feb!F12 + mrt!K12 + apr!L12+ mei!M12+ K12)</f>
        <v>23</v>
      </c>
      <c r="M12" s="45">
        <f t="shared" si="0"/>
        <v>639</v>
      </c>
      <c r="N12" s="46">
        <f>SUM(feb!H12 + mrt!M12 + apr!N12+ mei!O12+ M12)</f>
        <v>1931</v>
      </c>
    </row>
    <row r="13" spans="1:14" x14ac:dyDescent="0.35">
      <c r="A13" s="9" t="s">
        <v>48</v>
      </c>
      <c r="B13" s="41">
        <v>118</v>
      </c>
      <c r="C13" s="41"/>
      <c r="D13" s="41"/>
      <c r="E13" s="41"/>
      <c r="F13" s="41"/>
      <c r="G13" s="41"/>
      <c r="H13" s="41">
        <v>134</v>
      </c>
      <c r="I13" s="41"/>
      <c r="J13" s="42">
        <v>155</v>
      </c>
      <c r="K13" s="48">
        <f t="shared" si="1"/>
        <v>3</v>
      </c>
      <c r="L13" s="44">
        <f>SUM(feb!F13 + mrt!K13 + apr!L13+ mei!M13+ K13)</f>
        <v>19</v>
      </c>
      <c r="M13" s="45">
        <f t="shared" si="0"/>
        <v>252</v>
      </c>
      <c r="N13" s="46">
        <f>SUM(feb!H13 + mrt!M13 + apr!N13+ mei!O13+ M13)</f>
        <v>1698</v>
      </c>
    </row>
    <row r="14" spans="1:14" x14ac:dyDescent="0.35">
      <c r="A14" s="9" t="s">
        <v>45</v>
      </c>
      <c r="B14" s="41"/>
      <c r="C14" s="41"/>
      <c r="D14" s="41"/>
      <c r="E14" s="41"/>
      <c r="F14" s="41"/>
      <c r="G14" s="41"/>
      <c r="H14" s="41"/>
      <c r="I14" s="41"/>
      <c r="J14" s="42"/>
      <c r="K14" s="48">
        <f t="shared" si="1"/>
        <v>0</v>
      </c>
      <c r="L14" s="44">
        <f>SUM(feb!F14 + mrt!K14 + apr!L14+ mei!M14+ K14)</f>
        <v>2</v>
      </c>
      <c r="M14" s="45">
        <f t="shared" si="0"/>
        <v>0</v>
      </c>
      <c r="N14" s="46">
        <f>SUM(feb!H14 + mrt!M14 + apr!N14+ mei!O14+ M14)</f>
        <v>121</v>
      </c>
    </row>
    <row r="15" spans="1:14" x14ac:dyDescent="0.35">
      <c r="A15" s="9" t="s">
        <v>52</v>
      </c>
      <c r="B15" s="41">
        <v>170</v>
      </c>
      <c r="C15" s="41">
        <v>51</v>
      </c>
      <c r="D15" s="41"/>
      <c r="E15" s="41">
        <v>90</v>
      </c>
      <c r="F15" s="41">
        <v>142</v>
      </c>
      <c r="G15" s="41"/>
      <c r="H15" s="41"/>
      <c r="I15" s="41"/>
      <c r="J15" s="42"/>
      <c r="K15" s="48">
        <f t="shared" si="1"/>
        <v>4</v>
      </c>
      <c r="L15" s="44">
        <f>SUM(feb!F15 + mrt!K15 + apr!L15+ mei!M15+ K15)</f>
        <v>16</v>
      </c>
      <c r="M15" s="45">
        <f t="shared" si="0"/>
        <v>453</v>
      </c>
      <c r="N15" s="46">
        <f>SUM(feb!H15 + mrt!M15 + apr!N15+ mei!O15+ M15)</f>
        <v>1444</v>
      </c>
    </row>
    <row r="16" spans="1:14" x14ac:dyDescent="0.35">
      <c r="A16" s="9" t="s">
        <v>110</v>
      </c>
      <c r="B16" s="41">
        <v>118</v>
      </c>
      <c r="C16" s="41">
        <v>51</v>
      </c>
      <c r="D16" s="41">
        <v>117</v>
      </c>
      <c r="E16" s="41">
        <v>85</v>
      </c>
      <c r="F16" s="41"/>
      <c r="G16" s="41">
        <v>80</v>
      </c>
      <c r="H16" s="41"/>
      <c r="I16" s="41"/>
      <c r="J16" s="42"/>
      <c r="K16" s="48">
        <f t="shared" si="1"/>
        <v>5</v>
      </c>
      <c r="L16" s="44">
        <f>SUM(feb!F16 + mrt!K16 + apr!L16+ mei!M16+ K16)</f>
        <v>14</v>
      </c>
      <c r="M16" s="45">
        <f t="shared" si="0"/>
        <v>451</v>
      </c>
      <c r="N16" s="46">
        <f>SUM(feb!H16 + mrt!M16 + apr!N16+ mei!O16+ M16)</f>
        <v>1220</v>
      </c>
    </row>
    <row r="17" spans="1:14" x14ac:dyDescent="0.35">
      <c r="A17" s="9" t="s">
        <v>66</v>
      </c>
      <c r="B17" s="41"/>
      <c r="C17" s="41">
        <v>52</v>
      </c>
      <c r="D17" s="41"/>
      <c r="E17" s="41">
        <v>56</v>
      </c>
      <c r="F17" s="41">
        <v>52</v>
      </c>
      <c r="G17" s="41">
        <v>50</v>
      </c>
      <c r="H17" s="41"/>
      <c r="I17" s="41"/>
      <c r="J17" s="42"/>
      <c r="K17" s="48">
        <f t="shared" si="1"/>
        <v>4</v>
      </c>
      <c r="L17" s="44">
        <f>SUM(feb!F17 + mrt!K17 + apr!L17+ mei!M17+ K17)</f>
        <v>10</v>
      </c>
      <c r="M17" s="45">
        <f t="shared" si="0"/>
        <v>210</v>
      </c>
      <c r="N17" s="46">
        <f>SUM(feb!H17 + mrt!M17 + apr!N17+ mei!O17+ M17)</f>
        <v>510</v>
      </c>
    </row>
    <row r="18" spans="1:14" x14ac:dyDescent="0.35">
      <c r="A18" s="9" t="s">
        <v>95</v>
      </c>
      <c r="B18" s="41"/>
      <c r="C18" s="41"/>
      <c r="D18" s="41">
        <v>62</v>
      </c>
      <c r="E18" s="41"/>
      <c r="F18" s="41">
        <v>52</v>
      </c>
      <c r="G18" s="41"/>
      <c r="H18" s="41"/>
      <c r="I18" s="41"/>
      <c r="J18" s="42"/>
      <c r="K18" s="48">
        <f t="shared" si="1"/>
        <v>2</v>
      </c>
      <c r="L18" s="44">
        <f>SUM(feb!F18 + mrt!K18 + apr!L18+ mei!M18+ K18)</f>
        <v>8</v>
      </c>
      <c r="M18" s="45">
        <f t="shared" si="0"/>
        <v>114</v>
      </c>
      <c r="N18" s="46">
        <f>SUM(feb!H18 + mrt!M18 + apr!N18+ mei!O18+ M18)</f>
        <v>444</v>
      </c>
    </row>
    <row r="19" spans="1:14" x14ac:dyDescent="0.35">
      <c r="A19" s="9" t="s">
        <v>71</v>
      </c>
      <c r="B19" s="41"/>
      <c r="C19" s="41"/>
      <c r="D19" s="41"/>
      <c r="E19" s="41"/>
      <c r="F19" s="41"/>
      <c r="G19" s="41"/>
      <c r="H19" s="41"/>
      <c r="I19" s="41"/>
      <c r="J19" s="42"/>
      <c r="K19" s="48">
        <f t="shared" si="1"/>
        <v>0</v>
      </c>
      <c r="L19" s="44">
        <f>SUM(feb!F19 + mrt!K19 + apr!L19+ mei!M19+ K19)</f>
        <v>0</v>
      </c>
      <c r="M19" s="45">
        <f t="shared" si="0"/>
        <v>0</v>
      </c>
      <c r="N19" s="46">
        <f>SUM(feb!H19 + mrt!M19 + apr!N19+ mei!O19+ M19)</f>
        <v>0</v>
      </c>
    </row>
    <row r="20" spans="1:14" x14ac:dyDescent="0.35">
      <c r="A20" s="9" t="s">
        <v>82</v>
      </c>
      <c r="B20" s="41"/>
      <c r="C20" s="41"/>
      <c r="D20" s="41"/>
      <c r="E20" s="41"/>
      <c r="F20" s="41"/>
      <c r="G20" s="41"/>
      <c r="H20" s="41"/>
      <c r="I20" s="41"/>
      <c r="J20" s="42"/>
      <c r="K20" s="48">
        <f t="shared" si="1"/>
        <v>0</v>
      </c>
      <c r="L20" s="44">
        <f>SUM(feb!F20 + mrt!K20 + apr!L20+ mei!M20+ K20)</f>
        <v>0</v>
      </c>
      <c r="M20" s="45">
        <f t="shared" si="0"/>
        <v>0</v>
      </c>
      <c r="N20" s="46">
        <f>SUM(feb!H20 + mrt!M20 + apr!N20+ mei!O20+ M20)</f>
        <v>0</v>
      </c>
    </row>
    <row r="21" spans="1:14" x14ac:dyDescent="0.35">
      <c r="A21" s="9" t="s">
        <v>4</v>
      </c>
      <c r="B21" s="41">
        <v>170</v>
      </c>
      <c r="C21" s="41">
        <v>51</v>
      </c>
      <c r="D21" s="41"/>
      <c r="E21" s="41"/>
      <c r="F21" s="41"/>
      <c r="G21" s="41"/>
      <c r="H21" s="41"/>
      <c r="I21" s="41">
        <v>87</v>
      </c>
      <c r="J21" s="42">
        <v>155</v>
      </c>
      <c r="K21" s="48">
        <f t="shared" si="1"/>
        <v>4</v>
      </c>
      <c r="L21" s="44">
        <f>SUM(feb!F21 + mrt!K21 + apr!L21+ mei!M21+ K21)</f>
        <v>27</v>
      </c>
      <c r="M21" s="45">
        <f t="shared" si="0"/>
        <v>308</v>
      </c>
      <c r="N21" s="46">
        <f>SUM(feb!H21 + mrt!M21 + apr!N21+ mei!O21+ M21)</f>
        <v>2137</v>
      </c>
    </row>
    <row r="22" spans="1:14" x14ac:dyDescent="0.35">
      <c r="A22" s="9" t="s">
        <v>25</v>
      </c>
      <c r="B22" s="41"/>
      <c r="C22" s="41"/>
      <c r="D22" s="41"/>
      <c r="E22" s="41"/>
      <c r="F22" s="41"/>
      <c r="G22" s="41"/>
      <c r="H22" s="41"/>
      <c r="I22" s="41"/>
      <c r="J22" s="42"/>
      <c r="K22" s="48">
        <f t="shared" si="1"/>
        <v>0</v>
      </c>
      <c r="L22" s="44">
        <f>SUM(feb!F22 + mrt!K22 + apr!L22+ mei!M22+ K22)</f>
        <v>0</v>
      </c>
      <c r="M22" s="45">
        <f t="shared" si="0"/>
        <v>0</v>
      </c>
      <c r="N22" s="46">
        <f>SUM(feb!H22 + mrt!M22 + apr!N22+ mei!O22+ M22)</f>
        <v>0</v>
      </c>
    </row>
    <row r="23" spans="1:14" x14ac:dyDescent="0.35">
      <c r="A23" s="9" t="s">
        <v>101</v>
      </c>
      <c r="B23" s="41">
        <v>118</v>
      </c>
      <c r="C23" s="41">
        <v>51</v>
      </c>
      <c r="D23" s="41">
        <v>117</v>
      </c>
      <c r="E23" s="41">
        <v>85</v>
      </c>
      <c r="F23" s="41">
        <v>109</v>
      </c>
      <c r="G23" s="41"/>
      <c r="H23" s="41">
        <v>106</v>
      </c>
      <c r="I23" s="41">
        <v>82</v>
      </c>
      <c r="J23" s="42">
        <v>112</v>
      </c>
      <c r="K23" s="48">
        <f t="shared" si="1"/>
        <v>8</v>
      </c>
      <c r="L23" s="44">
        <f>SUM(feb!F23 + mrt!K23 + apr!L23+ mei!M23+ K23)</f>
        <v>30</v>
      </c>
      <c r="M23" s="45">
        <f t="shared" si="0"/>
        <v>668</v>
      </c>
      <c r="N23" s="46">
        <f>SUM(feb!H23 + mrt!M23 + apr!N23+ mei!O23+ M23)</f>
        <v>2374</v>
      </c>
    </row>
    <row r="24" spans="1:14" x14ac:dyDescent="0.35">
      <c r="A24" s="9" t="s">
        <v>67</v>
      </c>
      <c r="B24" s="41"/>
      <c r="C24" s="41"/>
      <c r="D24" s="41"/>
      <c r="E24" s="41"/>
      <c r="F24" s="41"/>
      <c r="G24" s="41"/>
      <c r="H24" s="41"/>
      <c r="I24" s="41"/>
      <c r="J24" s="42"/>
      <c r="K24" s="48">
        <f t="shared" si="1"/>
        <v>0</v>
      </c>
      <c r="L24" s="44">
        <f>SUM(feb!F24 + mrt!K24 + apr!L24+ mei!M24+ K24)</f>
        <v>4</v>
      </c>
      <c r="M24" s="45">
        <f t="shared" si="0"/>
        <v>0</v>
      </c>
      <c r="N24" s="46">
        <f>SUM(feb!H24 + mrt!M24 + apr!N24+ mei!O24+ M24)</f>
        <v>300</v>
      </c>
    </row>
    <row r="25" spans="1:14" x14ac:dyDescent="0.35">
      <c r="A25" s="9" t="s">
        <v>68</v>
      </c>
      <c r="B25" s="41">
        <v>110</v>
      </c>
      <c r="C25" s="41">
        <v>52</v>
      </c>
      <c r="D25" s="41">
        <v>117</v>
      </c>
      <c r="E25" s="41">
        <v>85</v>
      </c>
      <c r="F25" s="41">
        <v>109</v>
      </c>
      <c r="G25" s="41">
        <v>80</v>
      </c>
      <c r="H25" s="41"/>
      <c r="I25" s="41"/>
      <c r="J25" s="42"/>
      <c r="K25" s="48">
        <f t="shared" si="1"/>
        <v>6</v>
      </c>
      <c r="L25" s="44">
        <f>SUM(feb!F25 + mrt!K25 + apr!L25+ mei!M25+ K25)</f>
        <v>25</v>
      </c>
      <c r="M25" s="45">
        <f t="shared" si="0"/>
        <v>553</v>
      </c>
      <c r="N25" s="46">
        <f>SUM(feb!H25 + mrt!M25 + apr!N25+ mei!O25+ M25)</f>
        <v>1969</v>
      </c>
    </row>
    <row r="26" spans="1:14" x14ac:dyDescent="0.35">
      <c r="A26" s="9" t="s">
        <v>5</v>
      </c>
      <c r="B26" s="41">
        <v>118</v>
      </c>
      <c r="C26" s="41">
        <v>51</v>
      </c>
      <c r="D26" s="41"/>
      <c r="E26" s="41"/>
      <c r="F26" s="41">
        <v>109</v>
      </c>
      <c r="G26" s="41">
        <v>80</v>
      </c>
      <c r="H26" s="41">
        <v>106</v>
      </c>
      <c r="I26" s="41">
        <v>82</v>
      </c>
      <c r="J26" s="42">
        <v>112</v>
      </c>
      <c r="K26" s="48">
        <f t="shared" si="1"/>
        <v>7</v>
      </c>
      <c r="L26" s="44">
        <f>SUM(feb!F26 + mrt!K26 + apr!L26+ mei!M26+ K26)</f>
        <v>29</v>
      </c>
      <c r="M26" s="45">
        <f t="shared" si="0"/>
        <v>546</v>
      </c>
      <c r="N26" s="46">
        <f>SUM(feb!H26 + mrt!M26 + apr!N26+ mei!O26+ M26)</f>
        <v>2252</v>
      </c>
    </row>
    <row r="27" spans="1:14" x14ac:dyDescent="0.35">
      <c r="A27" s="9" t="s">
        <v>6</v>
      </c>
      <c r="B27" s="41">
        <v>57</v>
      </c>
      <c r="C27" s="41">
        <v>52</v>
      </c>
      <c r="D27" s="41">
        <v>62</v>
      </c>
      <c r="E27" s="41">
        <v>56</v>
      </c>
      <c r="F27" s="41"/>
      <c r="G27" s="41"/>
      <c r="H27" s="41">
        <v>50</v>
      </c>
      <c r="I27" s="41">
        <v>52</v>
      </c>
      <c r="J27" s="42">
        <v>60</v>
      </c>
      <c r="K27" s="48">
        <f t="shared" si="1"/>
        <v>7</v>
      </c>
      <c r="L27" s="44">
        <f>SUM(feb!F27 + mrt!K27 + apr!L27+ mei!M27+ K27)</f>
        <v>11</v>
      </c>
      <c r="M27" s="45">
        <f t="shared" si="0"/>
        <v>329</v>
      </c>
      <c r="N27" s="46">
        <f>SUM(feb!H27 + mrt!M27 + apr!N27+ mei!O27+ M27)</f>
        <v>537</v>
      </c>
    </row>
    <row r="28" spans="1:14" x14ac:dyDescent="0.35">
      <c r="A28" s="9" t="s">
        <v>116</v>
      </c>
      <c r="B28" s="41"/>
      <c r="C28" s="41"/>
      <c r="D28" s="41"/>
      <c r="E28" s="41"/>
      <c r="F28" s="41"/>
      <c r="G28" s="41">
        <v>59</v>
      </c>
      <c r="H28" s="41"/>
      <c r="I28" s="41"/>
      <c r="J28" s="42">
        <v>122</v>
      </c>
      <c r="K28" s="48">
        <f t="shared" si="1"/>
        <v>2</v>
      </c>
      <c r="L28" s="44">
        <f>SUM(feb!F28 + mrt!K28 + apr!L28+ mei!M28+ K28)</f>
        <v>12</v>
      </c>
      <c r="M28" s="45">
        <f t="shared" si="0"/>
        <v>59</v>
      </c>
      <c r="N28" s="46">
        <f>SUM(feb!H28 + mrt!M28 + apr!N28+ mei!O28+ M28)</f>
        <v>732</v>
      </c>
    </row>
    <row r="29" spans="1:14" x14ac:dyDescent="0.35">
      <c r="A29" s="9" t="s">
        <v>149</v>
      </c>
      <c r="B29" s="41"/>
      <c r="C29" s="41">
        <v>80</v>
      </c>
      <c r="D29" s="41"/>
      <c r="E29" s="41">
        <v>90</v>
      </c>
      <c r="F29" s="41"/>
      <c r="G29" s="41"/>
      <c r="H29" s="41"/>
      <c r="I29" s="41"/>
      <c r="J29" s="42"/>
      <c r="K29" s="48">
        <f t="shared" ref="K29:K31" si="2">COUNT(B29:J29)</f>
        <v>2</v>
      </c>
      <c r="L29" s="44">
        <f>SUM(feb!F29 + mrt!K29 + apr!L29+ mei!M29+ K29)</f>
        <v>7</v>
      </c>
      <c r="M29" s="45">
        <f t="shared" ref="M29:M31" si="3">SUM(B29:I29)</f>
        <v>170</v>
      </c>
      <c r="N29" s="46">
        <f>SUM(feb!H29 + mrt!M29 + apr!N29+ mei!O29+ M29)</f>
        <v>637</v>
      </c>
    </row>
    <row r="30" spans="1:14" x14ac:dyDescent="0.35">
      <c r="A30" s="9" t="s">
        <v>150</v>
      </c>
      <c r="B30" s="41"/>
      <c r="C30" s="41"/>
      <c r="D30" s="41"/>
      <c r="E30" s="41">
        <v>90</v>
      </c>
      <c r="F30" s="41"/>
      <c r="G30" s="41"/>
      <c r="H30" s="41"/>
      <c r="I30" s="41"/>
      <c r="J30" s="42"/>
      <c r="K30" s="48">
        <f t="shared" si="2"/>
        <v>1</v>
      </c>
      <c r="L30" s="44">
        <f>SUM(feb!F30 + mrt!K30 + apr!L30+ mei!M30+ K30)</f>
        <v>10</v>
      </c>
      <c r="M30" s="45">
        <f t="shared" si="3"/>
        <v>90</v>
      </c>
      <c r="N30" s="46">
        <f>SUM(feb!H30 + mrt!M30 + apr!N30+ mei!O30+ M30)</f>
        <v>843</v>
      </c>
    </row>
    <row r="31" spans="1:14" x14ac:dyDescent="0.35">
      <c r="A31" s="9" t="s">
        <v>151</v>
      </c>
      <c r="B31" s="41"/>
      <c r="C31" s="41"/>
      <c r="D31" s="41"/>
      <c r="E31" s="41"/>
      <c r="F31" s="41"/>
      <c r="G31" s="41"/>
      <c r="H31" s="41"/>
      <c r="I31" s="41"/>
      <c r="J31" s="42"/>
      <c r="K31" s="48">
        <f t="shared" si="2"/>
        <v>0</v>
      </c>
      <c r="L31" s="44">
        <f>SUM(feb!F31 + mrt!K31 + apr!L31+ mei!M31+ K31)</f>
        <v>0</v>
      </c>
      <c r="M31" s="45">
        <f t="shared" si="3"/>
        <v>0</v>
      </c>
      <c r="N31" s="46">
        <f>SUM(feb!H31 + mrt!M31 + apr!N31+ mei!O31+ M31)</f>
        <v>0</v>
      </c>
    </row>
    <row r="32" spans="1:14" x14ac:dyDescent="0.35">
      <c r="A32" s="9" t="s">
        <v>7</v>
      </c>
      <c r="B32" s="41"/>
      <c r="C32" s="41">
        <v>80</v>
      </c>
      <c r="D32" s="41">
        <v>140</v>
      </c>
      <c r="E32" s="41">
        <v>90</v>
      </c>
      <c r="F32" s="41">
        <v>142</v>
      </c>
      <c r="G32" s="41"/>
      <c r="H32" s="41">
        <v>134</v>
      </c>
      <c r="I32" s="41"/>
      <c r="J32" s="42">
        <v>155</v>
      </c>
      <c r="K32" s="48">
        <f t="shared" si="1"/>
        <v>6</v>
      </c>
      <c r="L32" s="44">
        <f>SUM(feb!F32 + mrt!K32 + apr!L32+ mei!M32+ K32)</f>
        <v>23</v>
      </c>
      <c r="M32" s="45">
        <f t="shared" ref="M32:M63" si="4">SUM(B32:I32)</f>
        <v>586</v>
      </c>
      <c r="N32" s="46">
        <f>SUM(feb!H32 + mrt!M32 + apr!N32+ mei!O32+ M32)</f>
        <v>2216</v>
      </c>
    </row>
    <row r="33" spans="1:14" x14ac:dyDescent="0.35">
      <c r="A33" s="20" t="s">
        <v>79</v>
      </c>
      <c r="B33" s="41"/>
      <c r="C33" s="41"/>
      <c r="D33" s="41"/>
      <c r="E33" s="41"/>
      <c r="F33" s="41"/>
      <c r="G33" s="41"/>
      <c r="H33" s="41"/>
      <c r="I33" s="41"/>
      <c r="J33" s="42"/>
      <c r="K33" s="48">
        <f t="shared" si="1"/>
        <v>0</v>
      </c>
      <c r="L33" s="44">
        <f>SUM(feb!F33 + mrt!K33 + apr!L33+ mei!M33+ K33)</f>
        <v>7</v>
      </c>
      <c r="M33" s="45">
        <f t="shared" si="4"/>
        <v>0</v>
      </c>
      <c r="N33" s="46">
        <f>SUM(feb!H33 + mrt!M33 + apr!N33+ mei!O33+ M33)</f>
        <v>550</v>
      </c>
    </row>
    <row r="34" spans="1:14" x14ac:dyDescent="0.35">
      <c r="A34" s="20" t="s">
        <v>94</v>
      </c>
      <c r="B34" s="41"/>
      <c r="C34" s="41"/>
      <c r="D34" s="41">
        <v>62</v>
      </c>
      <c r="E34" s="41"/>
      <c r="F34" s="41"/>
      <c r="G34" s="41"/>
      <c r="H34" s="41"/>
      <c r="I34" s="41"/>
      <c r="J34" s="42"/>
      <c r="K34" s="48">
        <f t="shared" si="1"/>
        <v>1</v>
      </c>
      <c r="L34" s="44">
        <f>SUM(feb!F34 + mrt!K34 + apr!L34+ mei!M34+ K34)</f>
        <v>2</v>
      </c>
      <c r="M34" s="45">
        <f t="shared" si="4"/>
        <v>62</v>
      </c>
      <c r="N34" s="46">
        <f>SUM(feb!H34 + mrt!M34 + apr!N34+ mei!O34+ M34)</f>
        <v>107</v>
      </c>
    </row>
    <row r="35" spans="1:14" x14ac:dyDescent="0.35">
      <c r="A35" s="20" t="s">
        <v>96</v>
      </c>
      <c r="B35" s="41"/>
      <c r="C35" s="41"/>
      <c r="D35" s="41"/>
      <c r="E35" s="41">
        <v>90</v>
      </c>
      <c r="F35" s="41"/>
      <c r="G35" s="41">
        <v>84</v>
      </c>
      <c r="H35" s="41"/>
      <c r="I35" s="41"/>
      <c r="J35" s="42"/>
      <c r="K35" s="48">
        <f t="shared" si="1"/>
        <v>2</v>
      </c>
      <c r="L35" s="44">
        <f>SUM(feb!F35 + mrt!K35 + apr!L35+ mei!M35+ K35)</f>
        <v>7</v>
      </c>
      <c r="M35" s="45">
        <f t="shared" si="4"/>
        <v>174</v>
      </c>
      <c r="N35" s="46">
        <f>SUM(feb!H35 + mrt!M35 + apr!N35+ mei!O35+ M35)</f>
        <v>599</v>
      </c>
    </row>
    <row r="36" spans="1:14" x14ac:dyDescent="0.35">
      <c r="A36" s="20" t="s">
        <v>104</v>
      </c>
      <c r="B36" s="41">
        <v>130</v>
      </c>
      <c r="C36" s="41">
        <v>80</v>
      </c>
      <c r="D36" s="41"/>
      <c r="E36" s="41"/>
      <c r="F36" s="41"/>
      <c r="G36" s="41"/>
      <c r="H36" s="41"/>
      <c r="I36" s="41"/>
      <c r="J36" s="42"/>
      <c r="K36" s="48">
        <f t="shared" si="1"/>
        <v>2</v>
      </c>
      <c r="L36" s="44">
        <f>SUM(feb!F36 + mrt!K36 + apr!L36+ mei!M36+ K36)</f>
        <v>17</v>
      </c>
      <c r="M36" s="45">
        <f t="shared" si="4"/>
        <v>210</v>
      </c>
      <c r="N36" s="46">
        <f>SUM(feb!H36 + mrt!M36 + apr!N36+ mei!O36+ M36)</f>
        <v>1651</v>
      </c>
    </row>
    <row r="37" spans="1:14" x14ac:dyDescent="0.35">
      <c r="A37" s="20" t="s">
        <v>109</v>
      </c>
      <c r="B37" s="41">
        <v>118</v>
      </c>
      <c r="C37" s="41"/>
      <c r="D37" s="41"/>
      <c r="E37" s="41">
        <v>90</v>
      </c>
      <c r="F37" s="41">
        <v>142</v>
      </c>
      <c r="G37" s="41">
        <v>84</v>
      </c>
      <c r="H37" s="41">
        <v>134</v>
      </c>
      <c r="I37" s="41">
        <v>87</v>
      </c>
      <c r="J37" s="42"/>
      <c r="K37" s="48">
        <f t="shared" si="1"/>
        <v>6</v>
      </c>
      <c r="L37" s="44">
        <f>SUM(feb!F37 + mrt!K37 + apr!L37+ mei!M37+ K37)</f>
        <v>22</v>
      </c>
      <c r="M37" s="45">
        <f t="shared" si="4"/>
        <v>655</v>
      </c>
      <c r="N37" s="46">
        <f>SUM(feb!H37 + mrt!M37 + apr!N37+ mei!O37+ M37)</f>
        <v>2041</v>
      </c>
    </row>
    <row r="38" spans="1:14" x14ac:dyDescent="0.35">
      <c r="A38" s="20" t="s">
        <v>72</v>
      </c>
      <c r="B38" s="41"/>
      <c r="C38" s="41"/>
      <c r="D38" s="41"/>
      <c r="E38" s="41"/>
      <c r="F38" s="41"/>
      <c r="G38" s="41"/>
      <c r="H38" s="41"/>
      <c r="I38" s="41"/>
      <c r="J38" s="42"/>
      <c r="K38" s="48">
        <f t="shared" si="1"/>
        <v>0</v>
      </c>
      <c r="L38" s="44">
        <f>SUM(feb!F38 + mrt!K38 + apr!L38+ mei!M38+ K38)</f>
        <v>0</v>
      </c>
      <c r="M38" s="45">
        <f t="shared" si="4"/>
        <v>0</v>
      </c>
      <c r="N38" s="46">
        <f>SUM(feb!H38 + mrt!M38 + apr!N38+ mei!O38+ M38)</f>
        <v>0</v>
      </c>
    </row>
    <row r="39" spans="1:14" x14ac:dyDescent="0.35">
      <c r="A39" s="20" t="s">
        <v>90</v>
      </c>
      <c r="B39" s="41"/>
      <c r="C39" s="41"/>
      <c r="D39" s="41"/>
      <c r="E39" s="41"/>
      <c r="F39" s="41"/>
      <c r="G39" s="41"/>
      <c r="H39" s="41"/>
      <c r="I39" s="41"/>
      <c r="J39" s="42"/>
      <c r="K39" s="48">
        <f t="shared" si="1"/>
        <v>0</v>
      </c>
      <c r="L39" s="44">
        <f>SUM(feb!F39 + mrt!K39 + apr!L39+ mei!M39+ K39)</f>
        <v>3</v>
      </c>
      <c r="M39" s="45">
        <f t="shared" si="4"/>
        <v>0</v>
      </c>
      <c r="N39" s="46">
        <f>SUM(feb!H39 + mrt!M39 + apr!N39+ mei!O39+ M39)</f>
        <v>175</v>
      </c>
    </row>
    <row r="40" spans="1:14" x14ac:dyDescent="0.35">
      <c r="A40" s="9" t="s">
        <v>77</v>
      </c>
      <c r="B40" s="41"/>
      <c r="C40" s="41"/>
      <c r="D40" s="41"/>
      <c r="E40" s="41"/>
      <c r="F40" s="41"/>
      <c r="G40" s="41"/>
      <c r="H40" s="41"/>
      <c r="I40" s="41"/>
      <c r="J40" s="42"/>
      <c r="K40" s="48">
        <f t="shared" si="1"/>
        <v>0</v>
      </c>
      <c r="L40" s="44">
        <f>SUM(feb!F40 + mrt!K40 + apr!L40+ mei!M40+ K40)</f>
        <v>3</v>
      </c>
      <c r="M40" s="45">
        <f t="shared" si="4"/>
        <v>0</v>
      </c>
      <c r="N40" s="46">
        <f>SUM(feb!H40 + mrt!M40 + apr!N40+ mei!O40+ M40)</f>
        <v>164</v>
      </c>
    </row>
    <row r="41" spans="1:14" x14ac:dyDescent="0.35">
      <c r="A41" s="9" t="s">
        <v>8</v>
      </c>
      <c r="B41" s="41"/>
      <c r="C41" s="41"/>
      <c r="D41" s="41"/>
      <c r="E41" s="41">
        <v>56</v>
      </c>
      <c r="F41" s="41">
        <v>52</v>
      </c>
      <c r="G41" s="41"/>
      <c r="H41" s="41">
        <v>50</v>
      </c>
      <c r="I41" s="41">
        <v>52</v>
      </c>
      <c r="J41" s="42"/>
      <c r="K41" s="48">
        <f t="shared" si="1"/>
        <v>4</v>
      </c>
      <c r="L41" s="44">
        <f>SUM(feb!F41 + mrt!K41 + apr!L41+ mei!M41+ K41)</f>
        <v>16</v>
      </c>
      <c r="M41" s="45">
        <f t="shared" si="4"/>
        <v>210</v>
      </c>
      <c r="N41" s="46">
        <f>SUM(feb!H41 + mrt!M41 + apr!N41+ mei!O41+ M41)</f>
        <v>835</v>
      </c>
    </row>
    <row r="42" spans="1:14" x14ac:dyDescent="0.35">
      <c r="A42" s="9" t="s">
        <v>50</v>
      </c>
      <c r="B42" s="41">
        <v>118</v>
      </c>
      <c r="C42" s="41">
        <v>51</v>
      </c>
      <c r="D42" s="41">
        <v>91</v>
      </c>
      <c r="E42" s="41">
        <v>58</v>
      </c>
      <c r="F42" s="41">
        <v>109</v>
      </c>
      <c r="G42" s="41">
        <v>59</v>
      </c>
      <c r="H42" s="41">
        <v>89</v>
      </c>
      <c r="I42" s="41">
        <v>67</v>
      </c>
      <c r="J42" s="42">
        <v>122</v>
      </c>
      <c r="K42" s="48">
        <f t="shared" si="1"/>
        <v>9</v>
      </c>
      <c r="L42" s="44">
        <f>SUM(feb!F42 + mrt!K42 + apr!L42+ mei!M42+ K42)</f>
        <v>35</v>
      </c>
      <c r="M42" s="45">
        <f t="shared" si="4"/>
        <v>642</v>
      </c>
      <c r="N42" s="46">
        <f>SUM(feb!H42 + mrt!M42 + apr!N42+ mei!O42+ M42)</f>
        <v>2440</v>
      </c>
    </row>
    <row r="43" spans="1:14" x14ac:dyDescent="0.35">
      <c r="A43" s="9" t="s">
        <v>108</v>
      </c>
      <c r="B43" s="41"/>
      <c r="C43" s="41">
        <v>80</v>
      </c>
      <c r="D43" s="41">
        <v>117</v>
      </c>
      <c r="E43" s="41">
        <v>85</v>
      </c>
      <c r="F43" s="41"/>
      <c r="G43" s="41"/>
      <c r="H43" s="41">
        <v>106</v>
      </c>
      <c r="I43" s="41"/>
      <c r="J43" s="42">
        <v>112</v>
      </c>
      <c r="K43" s="48">
        <f t="shared" si="1"/>
        <v>5</v>
      </c>
      <c r="L43" s="44">
        <f>SUM(feb!F43 + mrt!K43 + apr!L43+ mei!M43+ K43)</f>
        <v>20</v>
      </c>
      <c r="M43" s="45">
        <f t="shared" si="4"/>
        <v>388</v>
      </c>
      <c r="N43" s="46">
        <f>SUM(feb!H43 + mrt!M43 + apr!N43+ mei!O43+ M43)</f>
        <v>1658</v>
      </c>
    </row>
    <row r="44" spans="1:14" x14ac:dyDescent="0.35">
      <c r="A44" s="9" t="s">
        <v>80</v>
      </c>
      <c r="B44" s="41"/>
      <c r="C44" s="41">
        <v>80</v>
      </c>
      <c r="D44" s="41"/>
      <c r="E44" s="41"/>
      <c r="F44" s="41"/>
      <c r="G44" s="41"/>
      <c r="H44" s="41"/>
      <c r="I44" s="41"/>
      <c r="J44" s="42"/>
      <c r="K44" s="48">
        <f t="shared" si="1"/>
        <v>1</v>
      </c>
      <c r="L44" s="44">
        <f>SUM(feb!F44 + mrt!K44 + apr!L44+ mei!M44+ K44)</f>
        <v>17</v>
      </c>
      <c r="M44" s="45">
        <f t="shared" si="4"/>
        <v>80</v>
      </c>
      <c r="N44" s="46">
        <f>SUM(feb!H44 + mrt!M44 + apr!N44+ mei!O44+ M44)</f>
        <v>1501</v>
      </c>
    </row>
    <row r="45" spans="1:14" x14ac:dyDescent="0.35">
      <c r="A45" s="9" t="s">
        <v>24</v>
      </c>
      <c r="B45" s="41"/>
      <c r="C45" s="41"/>
      <c r="D45" s="41"/>
      <c r="E45" s="41"/>
      <c r="F45" s="41"/>
      <c r="G45" s="41"/>
      <c r="H45" s="41"/>
      <c r="I45" s="41"/>
      <c r="J45" s="42"/>
      <c r="K45" s="48">
        <f t="shared" si="1"/>
        <v>0</v>
      </c>
      <c r="L45" s="44">
        <f>SUM(feb!F45 + mrt!K45 + apr!L45+ mei!M45+ K45)</f>
        <v>0</v>
      </c>
      <c r="M45" s="45">
        <f t="shared" si="4"/>
        <v>0</v>
      </c>
      <c r="N45" s="46">
        <f>SUM(feb!H45 + mrt!M45 + apr!N45+ mei!O45+ M45)</f>
        <v>0</v>
      </c>
    </row>
    <row r="46" spans="1:14" x14ac:dyDescent="0.35">
      <c r="A46" s="9" t="s">
        <v>64</v>
      </c>
      <c r="B46" s="41"/>
      <c r="C46" s="41"/>
      <c r="D46" s="41"/>
      <c r="E46" s="41"/>
      <c r="F46" s="41"/>
      <c r="G46" s="41"/>
      <c r="H46" s="41"/>
      <c r="I46" s="41"/>
      <c r="J46" s="42"/>
      <c r="K46" s="48">
        <f t="shared" si="1"/>
        <v>0</v>
      </c>
      <c r="L46" s="44">
        <f>SUM(feb!F46 + mrt!K46 + apr!L46+ mei!M46+ K46)</f>
        <v>0</v>
      </c>
      <c r="M46" s="45">
        <f t="shared" si="4"/>
        <v>0</v>
      </c>
      <c r="N46" s="46">
        <f>SUM(feb!H46 + mrt!M46 + apr!N46+ mei!O46+ M46)</f>
        <v>0</v>
      </c>
    </row>
    <row r="47" spans="1:14" x14ac:dyDescent="0.35">
      <c r="A47" s="9" t="s">
        <v>9</v>
      </c>
      <c r="B47" s="41"/>
      <c r="C47" s="41"/>
      <c r="D47" s="41"/>
      <c r="E47" s="41"/>
      <c r="F47" s="41"/>
      <c r="G47" s="41"/>
      <c r="H47" s="41"/>
      <c r="I47" s="41"/>
      <c r="J47" s="42"/>
      <c r="K47" s="48">
        <f t="shared" si="1"/>
        <v>0</v>
      </c>
      <c r="L47" s="44">
        <f>SUM(feb!F47 + mrt!K47 + apr!L47+ mei!M47+ K47)</f>
        <v>0</v>
      </c>
      <c r="M47" s="45">
        <f t="shared" si="4"/>
        <v>0</v>
      </c>
      <c r="N47" s="46">
        <f>SUM(feb!H47 + mrt!M47 + apr!N47+ mei!O47+ M47)</f>
        <v>0</v>
      </c>
    </row>
    <row r="48" spans="1:14" x14ac:dyDescent="0.35">
      <c r="A48" s="9" t="s">
        <v>78</v>
      </c>
      <c r="B48" s="41">
        <v>118</v>
      </c>
      <c r="C48" s="41">
        <v>51</v>
      </c>
      <c r="D48" s="41"/>
      <c r="E48" s="41">
        <v>85</v>
      </c>
      <c r="F48" s="41">
        <v>109</v>
      </c>
      <c r="G48" s="41">
        <v>80</v>
      </c>
      <c r="H48" s="41">
        <v>106</v>
      </c>
      <c r="I48" s="41">
        <v>82</v>
      </c>
      <c r="J48" s="42"/>
      <c r="K48" s="48">
        <f t="shared" si="1"/>
        <v>7</v>
      </c>
      <c r="L48" s="44">
        <f>SUM(feb!F48 + mrt!K48 + apr!L48+ mei!M48+ K48)</f>
        <v>26</v>
      </c>
      <c r="M48" s="45">
        <f t="shared" si="4"/>
        <v>631</v>
      </c>
      <c r="N48" s="46">
        <f>SUM(feb!H48 + mrt!M48 + apr!N48+ mei!O48+ M48)</f>
        <v>2107</v>
      </c>
    </row>
    <row r="49" spans="1:14" x14ac:dyDescent="0.35">
      <c r="A49" s="9" t="s">
        <v>10</v>
      </c>
      <c r="B49" s="41">
        <v>118</v>
      </c>
      <c r="C49" s="41">
        <v>80</v>
      </c>
      <c r="D49" s="41"/>
      <c r="E49" s="41"/>
      <c r="F49" s="41"/>
      <c r="G49" s="41"/>
      <c r="H49" s="41">
        <v>134</v>
      </c>
      <c r="I49" s="41">
        <v>87</v>
      </c>
      <c r="J49" s="42"/>
      <c r="K49" s="48">
        <f t="shared" si="1"/>
        <v>4</v>
      </c>
      <c r="L49" s="44">
        <f>SUM(feb!F49 + mrt!K49 + apr!L49+ mei!M49+ K49)</f>
        <v>31</v>
      </c>
      <c r="M49" s="45">
        <f t="shared" si="4"/>
        <v>419</v>
      </c>
      <c r="N49" s="46">
        <f>SUM(feb!H49 + mrt!M49 + apr!N49+ mei!O49+ M49)</f>
        <v>2753</v>
      </c>
    </row>
    <row r="50" spans="1:14" x14ac:dyDescent="0.35">
      <c r="A50" s="9" t="s">
        <v>53</v>
      </c>
      <c r="B50" s="41"/>
      <c r="C50" s="41">
        <v>52</v>
      </c>
      <c r="D50" s="41">
        <v>62</v>
      </c>
      <c r="E50" s="41">
        <v>56</v>
      </c>
      <c r="F50" s="41">
        <v>63</v>
      </c>
      <c r="G50" s="41">
        <v>50</v>
      </c>
      <c r="H50" s="41">
        <v>50</v>
      </c>
      <c r="I50" s="41">
        <v>52</v>
      </c>
      <c r="J50" s="42">
        <v>60</v>
      </c>
      <c r="K50" s="48">
        <f t="shared" si="1"/>
        <v>8</v>
      </c>
      <c r="L50" s="44">
        <f>SUM(feb!F50 + mrt!K50 + apr!L50+ mei!M50+ K50)</f>
        <v>21</v>
      </c>
      <c r="M50" s="45">
        <f t="shared" si="4"/>
        <v>385</v>
      </c>
      <c r="N50" s="46">
        <f>SUM(feb!H50 + mrt!M50 + apr!N50+ mei!O50+ M50)</f>
        <v>1066</v>
      </c>
    </row>
    <row r="51" spans="1:14" x14ac:dyDescent="0.35">
      <c r="A51" s="9" t="s">
        <v>11</v>
      </c>
      <c r="B51" s="41"/>
      <c r="C51" s="41">
        <v>52</v>
      </c>
      <c r="D51" s="41"/>
      <c r="E51" s="41">
        <v>56</v>
      </c>
      <c r="F51" s="41"/>
      <c r="G51" s="41">
        <v>50</v>
      </c>
      <c r="H51" s="41"/>
      <c r="I51" s="41">
        <v>52</v>
      </c>
      <c r="J51" s="42"/>
      <c r="K51" s="48">
        <f t="shared" si="1"/>
        <v>4</v>
      </c>
      <c r="L51" s="44">
        <f>SUM(feb!F51 + mrt!K51 + apr!L51+ mei!M51+ K51)</f>
        <v>10</v>
      </c>
      <c r="M51" s="45">
        <f t="shared" si="4"/>
        <v>210</v>
      </c>
      <c r="N51" s="46">
        <f>SUM(feb!H51 + mrt!M51 + apr!N51+ mei!O51+ M51)</f>
        <v>540</v>
      </c>
    </row>
    <row r="52" spans="1:14" x14ac:dyDescent="0.35">
      <c r="A52" s="9" t="s">
        <v>49</v>
      </c>
      <c r="B52" s="41"/>
      <c r="C52" s="41"/>
      <c r="D52" s="41"/>
      <c r="E52" s="41"/>
      <c r="F52" s="41"/>
      <c r="G52" s="41"/>
      <c r="H52" s="41"/>
      <c r="I52" s="41"/>
      <c r="J52" s="42"/>
      <c r="K52" s="48">
        <f t="shared" si="1"/>
        <v>0</v>
      </c>
      <c r="L52" s="44">
        <f>SUM(feb!F52 + mrt!K52 + apr!L52+ mei!M52+ K52)</f>
        <v>1</v>
      </c>
      <c r="M52" s="45">
        <f t="shared" si="4"/>
        <v>0</v>
      </c>
      <c r="N52" s="46">
        <f>SUM(feb!H52 + mrt!M52 + apr!N52+ mei!O52+ M52)</f>
        <v>80</v>
      </c>
    </row>
    <row r="53" spans="1:14" x14ac:dyDescent="0.35">
      <c r="A53" s="9" t="s">
        <v>23</v>
      </c>
      <c r="B53" s="41"/>
      <c r="C53" s="41"/>
      <c r="D53" s="41"/>
      <c r="E53" s="41"/>
      <c r="F53" s="41"/>
      <c r="G53" s="41"/>
      <c r="H53" s="41"/>
      <c r="I53" s="41"/>
      <c r="J53" s="42"/>
      <c r="K53" s="48">
        <f t="shared" si="1"/>
        <v>0</v>
      </c>
      <c r="L53" s="44">
        <f>SUM(feb!F53 + mrt!K53 + apr!L53+ mei!M53+ K53)</f>
        <v>1</v>
      </c>
      <c r="M53" s="45">
        <f t="shared" si="4"/>
        <v>0</v>
      </c>
      <c r="N53" s="46">
        <f>SUM(feb!H53 + mrt!M53 + apr!N53+ mei!O53+ M53)</f>
        <v>48</v>
      </c>
    </row>
    <row r="54" spans="1:14" x14ac:dyDescent="0.35">
      <c r="A54" s="9" t="s">
        <v>120</v>
      </c>
      <c r="B54" s="41"/>
      <c r="C54" s="41"/>
      <c r="D54" s="41"/>
      <c r="E54" s="41"/>
      <c r="F54" s="41"/>
      <c r="G54" s="41"/>
      <c r="H54" s="41"/>
      <c r="I54" s="41"/>
      <c r="J54" s="42"/>
      <c r="K54" s="48">
        <f t="shared" si="1"/>
        <v>0</v>
      </c>
      <c r="L54" s="44">
        <f>SUM(feb!F54 + mrt!K54 + apr!L54+ mei!M54+ K54)</f>
        <v>0</v>
      </c>
      <c r="M54" s="45">
        <f t="shared" si="4"/>
        <v>0</v>
      </c>
      <c r="N54" s="46">
        <f>SUM(feb!H54 + mrt!M54 + apr!N54+ mei!O54+ M54)</f>
        <v>0</v>
      </c>
    </row>
    <row r="55" spans="1:14" x14ac:dyDescent="0.35">
      <c r="A55" s="9" t="s">
        <v>85</v>
      </c>
      <c r="B55" s="41">
        <v>118</v>
      </c>
      <c r="C55" s="41"/>
      <c r="D55" s="41">
        <v>117</v>
      </c>
      <c r="E55" s="41">
        <v>85</v>
      </c>
      <c r="F55" s="41">
        <v>109</v>
      </c>
      <c r="G55" s="41">
        <v>80</v>
      </c>
      <c r="H55" s="41">
        <v>106</v>
      </c>
      <c r="I55" s="41"/>
      <c r="J55" s="42"/>
      <c r="K55" s="48">
        <f t="shared" si="1"/>
        <v>6</v>
      </c>
      <c r="L55" s="44">
        <f>SUM(feb!F55 + mrt!K55 + apr!L55+ mei!M55+ K55)</f>
        <v>27</v>
      </c>
      <c r="M55" s="45">
        <f t="shared" si="4"/>
        <v>615</v>
      </c>
      <c r="N55" s="46">
        <f>SUM(feb!H55 + mrt!M55 + apr!N55+ mei!O55+ M55)</f>
        <v>2247</v>
      </c>
    </row>
    <row r="56" spans="1:14" x14ac:dyDescent="0.35">
      <c r="A56" s="9" t="s">
        <v>69</v>
      </c>
      <c r="B56" s="41">
        <v>118</v>
      </c>
      <c r="C56" s="41">
        <v>51</v>
      </c>
      <c r="D56" s="41">
        <v>117</v>
      </c>
      <c r="E56" s="41">
        <v>85</v>
      </c>
      <c r="F56" s="41">
        <v>109</v>
      </c>
      <c r="G56" s="41">
        <v>80</v>
      </c>
      <c r="H56" s="41"/>
      <c r="I56" s="41"/>
      <c r="J56" s="42">
        <v>112</v>
      </c>
      <c r="K56" s="48">
        <f t="shared" ref="K56:K60" si="5">COUNT(B56:J56)</f>
        <v>7</v>
      </c>
      <c r="L56" s="44">
        <f>SUM(feb!F56 + mrt!K56 + apr!L56+ mei!M56+ K56)</f>
        <v>28</v>
      </c>
      <c r="M56" s="45">
        <f t="shared" ref="M56:M60" si="6">SUM(B56:I56)</f>
        <v>560</v>
      </c>
      <c r="N56" s="46">
        <f>SUM(feb!H56 + mrt!M56 + apr!N56+ mei!O56+ M56)</f>
        <v>2323</v>
      </c>
    </row>
    <row r="57" spans="1:14" x14ac:dyDescent="0.35">
      <c r="A57" s="9" t="s">
        <v>105</v>
      </c>
      <c r="B57" s="41"/>
      <c r="C57" s="41"/>
      <c r="D57" s="41"/>
      <c r="E57" s="41"/>
      <c r="F57" s="41"/>
      <c r="G57" s="41"/>
      <c r="H57" s="41"/>
      <c r="I57" s="41"/>
      <c r="J57" s="42"/>
      <c r="K57" s="48">
        <f t="shared" si="5"/>
        <v>0</v>
      </c>
      <c r="L57" s="44">
        <f>SUM(feb!F57 + mrt!K57 + apr!L57+ mei!M57+ K57)</f>
        <v>0</v>
      </c>
      <c r="M57" s="45">
        <f t="shared" si="6"/>
        <v>0</v>
      </c>
      <c r="N57" s="46">
        <f>SUM(feb!H57 + mrt!M57 + apr!N57+ mei!O57+ M57)</f>
        <v>0</v>
      </c>
    </row>
    <row r="58" spans="1:14" x14ac:dyDescent="0.35">
      <c r="A58" s="9" t="s">
        <v>152</v>
      </c>
      <c r="B58" s="41"/>
      <c r="C58" s="41">
        <v>80</v>
      </c>
      <c r="D58" s="41"/>
      <c r="E58" s="41"/>
      <c r="F58" s="41"/>
      <c r="G58" s="41">
        <v>84</v>
      </c>
      <c r="H58" s="41"/>
      <c r="I58" s="41">
        <v>87</v>
      </c>
      <c r="J58" s="42"/>
      <c r="K58" s="48">
        <f t="shared" si="5"/>
        <v>3</v>
      </c>
      <c r="L58" s="44">
        <f>SUM(feb!F58 + mrt!K58 + apr!L58+ mei!M58+ K58)</f>
        <v>3</v>
      </c>
      <c r="M58" s="45">
        <f t="shared" si="6"/>
        <v>251</v>
      </c>
      <c r="N58" s="46">
        <f>SUM(feb!H58 + mrt!M58 + apr!N58+ mei!O58+ M58)</f>
        <v>251</v>
      </c>
    </row>
    <row r="59" spans="1:14" x14ac:dyDescent="0.35">
      <c r="A59" s="9" t="s">
        <v>57</v>
      </c>
      <c r="B59" s="41"/>
      <c r="C59" s="41"/>
      <c r="D59" s="41"/>
      <c r="E59" s="41"/>
      <c r="F59" s="41"/>
      <c r="G59" s="41"/>
      <c r="H59" s="41"/>
      <c r="I59" s="41"/>
      <c r="J59" s="42"/>
      <c r="K59" s="48">
        <f t="shared" si="5"/>
        <v>0</v>
      </c>
      <c r="L59" s="44">
        <f>SUM(feb!F59 + mrt!K59 + apr!L59+ mei!M59+ K59)</f>
        <v>8</v>
      </c>
      <c r="M59" s="45">
        <f t="shared" si="6"/>
        <v>0</v>
      </c>
      <c r="N59" s="46">
        <f>SUM(feb!H59 + mrt!M59 + apr!N59+ mei!O59+ M59)</f>
        <v>744</v>
      </c>
    </row>
    <row r="60" spans="1:14" x14ac:dyDescent="0.35">
      <c r="A60" s="9" t="s">
        <v>51</v>
      </c>
      <c r="B60" s="41"/>
      <c r="C60" s="41"/>
      <c r="D60" s="41"/>
      <c r="E60" s="41"/>
      <c r="F60" s="41"/>
      <c r="G60" s="41"/>
      <c r="H60" s="41"/>
      <c r="I60" s="41">
        <v>67</v>
      </c>
      <c r="J60" s="42"/>
      <c r="K60" s="48">
        <f t="shared" si="5"/>
        <v>1</v>
      </c>
      <c r="L60" s="44">
        <f>SUM(feb!F60 + mrt!K60 + apr!L60+ mei!M60+ K60)</f>
        <v>12</v>
      </c>
      <c r="M60" s="45">
        <f t="shared" si="6"/>
        <v>67</v>
      </c>
      <c r="N60" s="46">
        <f>SUM(feb!H60 + mrt!M60 + apr!N60+ mei!O60+ M60)</f>
        <v>819</v>
      </c>
    </row>
    <row r="61" spans="1:14" x14ac:dyDescent="0.35">
      <c r="A61" s="9" t="s">
        <v>70</v>
      </c>
      <c r="B61" s="41"/>
      <c r="C61" s="41"/>
      <c r="D61" s="41"/>
      <c r="E61" s="41"/>
      <c r="F61" s="41">
        <v>109</v>
      </c>
      <c r="G61" s="41"/>
      <c r="H61" s="41"/>
      <c r="I61" s="41"/>
      <c r="J61" s="42"/>
      <c r="K61" s="48">
        <f t="shared" si="1"/>
        <v>1</v>
      </c>
      <c r="L61" s="44">
        <f>SUM(feb!F61 + mrt!K61 + apr!L61+ mei!M61+ K61)</f>
        <v>2</v>
      </c>
      <c r="M61" s="45">
        <f t="shared" si="4"/>
        <v>109</v>
      </c>
      <c r="N61" s="46">
        <f>SUM(feb!H61 + mrt!M61 + apr!N61+ mei!O61+ M61)</f>
        <v>181</v>
      </c>
    </row>
    <row r="62" spans="1:14" x14ac:dyDescent="0.35">
      <c r="A62" s="9" t="s">
        <v>12</v>
      </c>
      <c r="B62" s="41"/>
      <c r="C62" s="41"/>
      <c r="D62" s="41"/>
      <c r="E62" s="41"/>
      <c r="F62" s="41"/>
      <c r="G62" s="41"/>
      <c r="H62" s="41"/>
      <c r="I62" s="41"/>
      <c r="J62" s="42"/>
      <c r="K62" s="48">
        <f t="shared" si="1"/>
        <v>0</v>
      </c>
      <c r="L62" s="44">
        <f>SUM(feb!F62 + mrt!K62 + apr!L62+ mei!M62+ K62)</f>
        <v>2</v>
      </c>
      <c r="M62" s="45">
        <f t="shared" si="4"/>
        <v>0</v>
      </c>
      <c r="N62" s="46">
        <f>SUM(feb!H62 + mrt!M62 + apr!N62+ mei!O62+ M62)</f>
        <v>108</v>
      </c>
    </row>
    <row r="63" spans="1:14" x14ac:dyDescent="0.35">
      <c r="A63" s="9" t="s">
        <v>61</v>
      </c>
      <c r="B63" s="41"/>
      <c r="C63" s="41"/>
      <c r="D63" s="41"/>
      <c r="E63" s="41"/>
      <c r="F63" s="41"/>
      <c r="G63" s="41">
        <v>50</v>
      </c>
      <c r="H63" s="41"/>
      <c r="I63" s="41">
        <v>52</v>
      </c>
      <c r="J63" s="42"/>
      <c r="K63" s="48">
        <f t="shared" si="1"/>
        <v>2</v>
      </c>
      <c r="L63" s="44">
        <f>SUM(feb!F63 + mrt!K63 + apr!L63+ mei!M63+ K63)</f>
        <v>8</v>
      </c>
      <c r="M63" s="45">
        <f t="shared" si="4"/>
        <v>102</v>
      </c>
      <c r="N63" s="46">
        <f>SUM(feb!H63 + mrt!M63 + apr!N63+ mei!O63+ M63)</f>
        <v>402</v>
      </c>
    </row>
    <row r="64" spans="1:14" x14ac:dyDescent="0.35">
      <c r="A64" s="9" t="s">
        <v>73</v>
      </c>
      <c r="B64" s="41"/>
      <c r="C64" s="41">
        <v>80</v>
      </c>
      <c r="D64" s="41"/>
      <c r="E64" s="41">
        <v>90</v>
      </c>
      <c r="F64" s="41"/>
      <c r="G64" s="41">
        <v>84</v>
      </c>
      <c r="H64" s="41"/>
      <c r="I64" s="41">
        <v>87</v>
      </c>
      <c r="J64" s="42"/>
      <c r="K64" s="48">
        <f t="shared" si="1"/>
        <v>4</v>
      </c>
      <c r="L64" s="44">
        <f>SUM(feb!F64 + mrt!K64 + apr!L64+ mei!M64+ K64)</f>
        <v>25</v>
      </c>
      <c r="M64" s="45">
        <f t="shared" ref="M64:M96" si="7">SUM(B64:I64)</f>
        <v>341</v>
      </c>
      <c r="N64" s="46">
        <f>SUM(feb!H64 + mrt!M64 + apr!N64+ mei!O64+ M64)</f>
        <v>2147</v>
      </c>
    </row>
    <row r="65" spans="1:14" x14ac:dyDescent="0.35">
      <c r="A65" s="9" t="s">
        <v>122</v>
      </c>
      <c r="B65" s="41">
        <v>118</v>
      </c>
      <c r="C65" s="41"/>
      <c r="D65" s="41"/>
      <c r="E65" s="41">
        <v>90</v>
      </c>
      <c r="F65" s="41">
        <v>142</v>
      </c>
      <c r="G65" s="41">
        <v>84</v>
      </c>
      <c r="H65" s="41">
        <v>134</v>
      </c>
      <c r="I65" s="41">
        <v>87</v>
      </c>
      <c r="J65" s="42"/>
      <c r="K65" s="48">
        <f t="shared" si="1"/>
        <v>6</v>
      </c>
      <c r="L65" s="44">
        <f>SUM(feb!F65 + mrt!K65 + apr!L65+ mei!M65+ K65)</f>
        <v>24</v>
      </c>
      <c r="M65" s="45">
        <f t="shared" si="7"/>
        <v>655</v>
      </c>
      <c r="N65" s="46">
        <f>SUM(feb!H65 + mrt!M65 + apr!N65+ mei!O65+ M65)</f>
        <v>2165</v>
      </c>
    </row>
    <row r="66" spans="1:14" x14ac:dyDescent="0.35">
      <c r="A66" s="9" t="s">
        <v>13</v>
      </c>
      <c r="B66" s="41"/>
      <c r="C66" s="41">
        <v>80</v>
      </c>
      <c r="D66" s="41"/>
      <c r="E66" s="41">
        <v>85</v>
      </c>
      <c r="F66" s="41"/>
      <c r="G66" s="41">
        <v>80</v>
      </c>
      <c r="H66" s="41"/>
      <c r="I66" s="41"/>
      <c r="J66" s="42"/>
      <c r="K66" s="48">
        <f t="shared" si="1"/>
        <v>3</v>
      </c>
      <c r="L66" s="44">
        <f>SUM(feb!F66 + mrt!K66 + apr!L66+ mei!M66+ K66)</f>
        <v>11</v>
      </c>
      <c r="M66" s="45">
        <f t="shared" si="7"/>
        <v>245</v>
      </c>
      <c r="N66" s="46">
        <f>SUM(feb!H66 + mrt!M66 + apr!N66+ mei!O66+ M66)</f>
        <v>989</v>
      </c>
    </row>
    <row r="67" spans="1:14" x14ac:dyDescent="0.35">
      <c r="A67" s="9" t="s">
        <v>47</v>
      </c>
      <c r="B67" s="41">
        <v>170</v>
      </c>
      <c r="C67" s="41">
        <v>51</v>
      </c>
      <c r="D67" s="41"/>
      <c r="E67" s="41"/>
      <c r="F67" s="41">
        <v>178</v>
      </c>
      <c r="G67" s="41">
        <v>80</v>
      </c>
      <c r="H67" s="41">
        <v>166</v>
      </c>
      <c r="I67" s="41">
        <v>87</v>
      </c>
      <c r="J67" s="42">
        <v>178</v>
      </c>
      <c r="K67" s="48">
        <f t="shared" ref="K67:K101" si="8">COUNT(B67:J67)</f>
        <v>7</v>
      </c>
      <c r="L67" s="44">
        <f>SUM(feb!F67 + mrt!K67 + apr!L67+ mei!M67+ K67)</f>
        <v>38</v>
      </c>
      <c r="M67" s="45">
        <f t="shared" si="7"/>
        <v>732</v>
      </c>
      <c r="N67" s="46">
        <f>SUM(feb!H67 + mrt!M67 + apr!N67+ mei!O67+ M67)</f>
        <v>3805</v>
      </c>
    </row>
    <row r="68" spans="1:14" x14ac:dyDescent="0.35">
      <c r="A68" s="9" t="s">
        <v>86</v>
      </c>
      <c r="B68" s="41"/>
      <c r="C68" s="41">
        <v>52</v>
      </c>
      <c r="D68" s="41"/>
      <c r="E68" s="41">
        <v>56</v>
      </c>
      <c r="F68" s="41"/>
      <c r="G68" s="41">
        <v>50</v>
      </c>
      <c r="H68" s="41"/>
      <c r="I68" s="41"/>
      <c r="J68" s="42"/>
      <c r="K68" s="48">
        <f t="shared" si="8"/>
        <v>3</v>
      </c>
      <c r="L68" s="44">
        <f>SUM(feb!F68 + mrt!K68 + apr!L68+ mei!M68+ K68)</f>
        <v>7</v>
      </c>
      <c r="M68" s="45">
        <f t="shared" si="7"/>
        <v>158</v>
      </c>
      <c r="N68" s="46">
        <f>SUM(feb!H68 + mrt!M68 + apr!N68+ mei!O68+ M68)</f>
        <v>374</v>
      </c>
    </row>
    <row r="69" spans="1:14" x14ac:dyDescent="0.35">
      <c r="A69" s="9" t="s">
        <v>14</v>
      </c>
      <c r="B69" s="41">
        <v>118</v>
      </c>
      <c r="C69" s="41">
        <v>80</v>
      </c>
      <c r="D69" s="41"/>
      <c r="E69" s="41"/>
      <c r="F69" s="41"/>
      <c r="G69" s="41"/>
      <c r="H69" s="41">
        <v>134</v>
      </c>
      <c r="I69" s="41">
        <v>87</v>
      </c>
      <c r="J69" s="42">
        <v>155</v>
      </c>
      <c r="K69" s="48">
        <f t="shared" si="8"/>
        <v>5</v>
      </c>
      <c r="L69" s="44">
        <f>SUM(feb!F69 + mrt!K69 + apr!L69+ mei!M69+ K69)</f>
        <v>31</v>
      </c>
      <c r="M69" s="45">
        <f t="shared" si="7"/>
        <v>419</v>
      </c>
      <c r="N69" s="46">
        <f>SUM(feb!H69 + mrt!M69 + apr!N69+ mei!O69+ M69)</f>
        <v>2644</v>
      </c>
    </row>
    <row r="70" spans="1:14" ht="13.5" customHeight="1" x14ac:dyDescent="0.35">
      <c r="A70" s="9" t="s">
        <v>46</v>
      </c>
      <c r="B70" s="41"/>
      <c r="C70" s="41">
        <v>51</v>
      </c>
      <c r="D70" s="41"/>
      <c r="E70" s="41"/>
      <c r="F70" s="41"/>
      <c r="G70" s="41"/>
      <c r="H70" s="41"/>
      <c r="I70" s="41"/>
      <c r="J70" s="42"/>
      <c r="K70" s="48">
        <f t="shared" si="8"/>
        <v>1</v>
      </c>
      <c r="L70" s="44">
        <f>SUM(feb!F70 + mrt!K70 + apr!L70+ mei!M70+ K70)</f>
        <v>9</v>
      </c>
      <c r="M70" s="45">
        <f t="shared" si="7"/>
        <v>51</v>
      </c>
      <c r="N70" s="46">
        <f>SUM(feb!H70 + mrt!M70 + apr!N70+ mei!O70+ M70)</f>
        <v>463</v>
      </c>
    </row>
    <row r="71" spans="1:14" ht="13.5" customHeight="1" x14ac:dyDescent="0.35">
      <c r="A71" s="9" t="s">
        <v>15</v>
      </c>
      <c r="B71" s="41"/>
      <c r="C71" s="41"/>
      <c r="D71" s="41"/>
      <c r="E71" s="41"/>
      <c r="F71" s="41"/>
      <c r="G71" s="41"/>
      <c r="H71" s="41"/>
      <c r="I71" s="41"/>
      <c r="J71" s="42"/>
      <c r="K71" s="48">
        <f t="shared" si="8"/>
        <v>0</v>
      </c>
      <c r="L71" s="44">
        <f>SUM(feb!F71 + mrt!K71 + apr!L71+ mei!M71+ K71)</f>
        <v>0</v>
      </c>
      <c r="M71" s="45">
        <f t="shared" si="7"/>
        <v>0</v>
      </c>
      <c r="N71" s="46">
        <f>SUM(feb!H71 + mrt!M71 + apr!N71+ mei!O71+ M71)</f>
        <v>0</v>
      </c>
    </row>
    <row r="72" spans="1:14" ht="13.5" customHeight="1" x14ac:dyDescent="0.35">
      <c r="A72" s="9" t="s">
        <v>54</v>
      </c>
      <c r="B72" s="41"/>
      <c r="C72" s="41">
        <v>80</v>
      </c>
      <c r="D72" s="41"/>
      <c r="E72" s="41">
        <v>90</v>
      </c>
      <c r="F72" s="41"/>
      <c r="G72" s="41"/>
      <c r="H72" s="41"/>
      <c r="I72" s="41"/>
      <c r="J72" s="42"/>
      <c r="K72" s="48">
        <f t="shared" si="8"/>
        <v>2</v>
      </c>
      <c r="L72" s="44">
        <f>SUM(feb!F72 + mrt!K72 + apr!L72+ mei!M72+ K72)</f>
        <v>21</v>
      </c>
      <c r="M72" s="45">
        <f t="shared" si="7"/>
        <v>170</v>
      </c>
      <c r="N72" s="46">
        <f>SUM(feb!H72 + mrt!M72 + apr!N72+ mei!O72+ M72)</f>
        <v>1831</v>
      </c>
    </row>
    <row r="73" spans="1:14" ht="13.5" customHeight="1" x14ac:dyDescent="0.35">
      <c r="A73" s="9" t="s">
        <v>103</v>
      </c>
      <c r="B73" s="41"/>
      <c r="C73" s="41"/>
      <c r="D73" s="41"/>
      <c r="E73" s="41"/>
      <c r="F73" s="41"/>
      <c r="G73" s="41"/>
      <c r="H73" s="41"/>
      <c r="I73" s="41"/>
      <c r="J73" s="42"/>
      <c r="K73" s="48">
        <f t="shared" si="8"/>
        <v>0</v>
      </c>
      <c r="L73" s="44">
        <f>SUM(feb!F73 + mrt!K73 + apr!L73+ mei!M73+ K73)</f>
        <v>0</v>
      </c>
      <c r="M73" s="45">
        <f t="shared" si="7"/>
        <v>0</v>
      </c>
      <c r="N73" s="46">
        <f>SUM(feb!H73 + mrt!M73 + apr!N73+ mei!O73+ M73)</f>
        <v>0</v>
      </c>
    </row>
    <row r="74" spans="1:14" ht="13.5" customHeight="1" x14ac:dyDescent="0.35">
      <c r="A74" s="9" t="s">
        <v>55</v>
      </c>
      <c r="B74" s="41"/>
      <c r="C74" s="41"/>
      <c r="D74" s="41"/>
      <c r="E74" s="41"/>
      <c r="F74" s="41"/>
      <c r="G74" s="41"/>
      <c r="H74" s="41"/>
      <c r="I74" s="41"/>
      <c r="J74" s="42"/>
      <c r="K74" s="48">
        <f t="shared" si="8"/>
        <v>0</v>
      </c>
      <c r="L74" s="44">
        <f>SUM(feb!F74 + mrt!K74 + apr!L74+ mei!M74+ K74)</f>
        <v>1</v>
      </c>
      <c r="M74" s="45">
        <f t="shared" si="7"/>
        <v>0</v>
      </c>
      <c r="N74" s="46">
        <f>SUM(feb!H74 + mrt!M74 + apr!N74+ mei!O74+ M74)</f>
        <v>30</v>
      </c>
    </row>
    <row r="75" spans="1:14" x14ac:dyDescent="0.35">
      <c r="A75" s="9" t="s">
        <v>16</v>
      </c>
      <c r="B75" s="41">
        <v>57</v>
      </c>
      <c r="C75" s="41">
        <v>52</v>
      </c>
      <c r="D75" s="41">
        <v>62</v>
      </c>
      <c r="E75" s="41">
        <v>56</v>
      </c>
      <c r="F75" s="41">
        <v>52</v>
      </c>
      <c r="G75" s="41"/>
      <c r="H75" s="41">
        <v>50</v>
      </c>
      <c r="I75" s="41">
        <v>52</v>
      </c>
      <c r="J75" s="42">
        <v>60</v>
      </c>
      <c r="K75" s="48">
        <f t="shared" si="8"/>
        <v>8</v>
      </c>
      <c r="L75" s="44">
        <f>SUM(feb!F75 + mrt!K75 + apr!L75+ mei!M75+ K75)</f>
        <v>20</v>
      </c>
      <c r="M75" s="45">
        <f t="shared" si="7"/>
        <v>381</v>
      </c>
      <c r="N75" s="46">
        <f>SUM(feb!H75 + mrt!M75 + apr!N75+ mei!O75+ M75)</f>
        <v>962</v>
      </c>
    </row>
    <row r="76" spans="1:14" x14ac:dyDescent="0.35">
      <c r="A76" s="9" t="s">
        <v>81</v>
      </c>
      <c r="B76" s="41"/>
      <c r="C76" s="41"/>
      <c r="D76" s="41">
        <v>140</v>
      </c>
      <c r="E76" s="41"/>
      <c r="F76" s="41"/>
      <c r="G76" s="41"/>
      <c r="H76" s="41">
        <v>134</v>
      </c>
      <c r="I76" s="41">
        <v>87</v>
      </c>
      <c r="J76" s="42">
        <v>155</v>
      </c>
      <c r="K76" s="48">
        <f t="shared" si="8"/>
        <v>4</v>
      </c>
      <c r="L76" s="44">
        <f>SUM(feb!F76 + mrt!K76 + apr!L76+ mei!M76+ K76)</f>
        <v>21</v>
      </c>
      <c r="M76" s="45">
        <f t="shared" si="7"/>
        <v>361</v>
      </c>
      <c r="N76" s="46">
        <f>SUM(feb!H76 + mrt!M76 + apr!N76+ mei!O76+ M76)</f>
        <v>1817</v>
      </c>
    </row>
    <row r="77" spans="1:14" x14ac:dyDescent="0.35">
      <c r="A77" s="9" t="s">
        <v>17</v>
      </c>
      <c r="B77" s="41">
        <v>118</v>
      </c>
      <c r="C77" s="41">
        <v>80</v>
      </c>
      <c r="D77" s="41"/>
      <c r="E77" s="41"/>
      <c r="F77" s="41"/>
      <c r="G77" s="41"/>
      <c r="H77" s="41"/>
      <c r="I77" s="41">
        <v>87</v>
      </c>
      <c r="J77" s="42"/>
      <c r="K77" s="48">
        <f t="shared" si="8"/>
        <v>3</v>
      </c>
      <c r="L77" s="44">
        <f>SUM(feb!F77 + mrt!K77 + apr!L77+ mei!M77+ K77)</f>
        <v>20</v>
      </c>
      <c r="M77" s="45">
        <f t="shared" si="7"/>
        <v>285</v>
      </c>
      <c r="N77" s="46">
        <f>SUM(feb!H77 + mrt!M77 + apr!N77+ mei!O77+ M77)</f>
        <v>1536</v>
      </c>
    </row>
    <row r="78" spans="1:14" x14ac:dyDescent="0.35">
      <c r="A78" s="9" t="s">
        <v>18</v>
      </c>
      <c r="B78" s="41"/>
      <c r="C78" s="41">
        <v>80</v>
      </c>
      <c r="D78" s="41"/>
      <c r="E78" s="41"/>
      <c r="F78" s="41"/>
      <c r="G78" s="41">
        <v>84</v>
      </c>
      <c r="H78" s="41"/>
      <c r="I78" s="41">
        <v>87</v>
      </c>
      <c r="J78" s="42"/>
      <c r="K78" s="48">
        <f t="shared" si="8"/>
        <v>3</v>
      </c>
      <c r="L78" s="44">
        <f>SUM(feb!F78 + mrt!K78 + apr!L78+ mei!M78+ K78)</f>
        <v>22</v>
      </c>
      <c r="M78" s="45">
        <f t="shared" si="7"/>
        <v>251</v>
      </c>
      <c r="N78" s="46">
        <f>SUM(feb!H78 + mrt!M78 + apr!N78+ mei!O78+ M78)</f>
        <v>1760</v>
      </c>
    </row>
    <row r="79" spans="1:14" x14ac:dyDescent="0.35">
      <c r="A79" s="9" t="s">
        <v>107</v>
      </c>
      <c r="B79" s="41">
        <v>118</v>
      </c>
      <c r="C79" s="41"/>
      <c r="D79" s="41"/>
      <c r="E79" s="41"/>
      <c r="F79" s="41"/>
      <c r="G79" s="41"/>
      <c r="H79" s="41"/>
      <c r="I79" s="41"/>
      <c r="J79" s="42"/>
      <c r="K79" s="48">
        <f t="shared" si="8"/>
        <v>1</v>
      </c>
      <c r="L79" s="44">
        <f>SUM(feb!F79 + mrt!K79 + apr!L79+ mei!M79+ K79)</f>
        <v>11</v>
      </c>
      <c r="M79" s="45">
        <f t="shared" si="7"/>
        <v>118</v>
      </c>
      <c r="N79" s="46">
        <f>SUM(feb!H79 + mrt!M79 + apr!N79+ mei!O79+ M79)</f>
        <v>1100</v>
      </c>
    </row>
    <row r="80" spans="1:14" x14ac:dyDescent="0.35">
      <c r="A80" s="9" t="s">
        <v>112</v>
      </c>
      <c r="B80" s="41"/>
      <c r="C80" s="41"/>
      <c r="D80" s="41"/>
      <c r="E80" s="41"/>
      <c r="F80" s="41"/>
      <c r="G80" s="41"/>
      <c r="H80" s="41"/>
      <c r="I80" s="41"/>
      <c r="J80" s="42"/>
      <c r="K80" s="48">
        <f t="shared" si="8"/>
        <v>0</v>
      </c>
      <c r="L80" s="44">
        <f>SUM(feb!F80 + mrt!K80 + apr!L80+ mei!M80+ K80)</f>
        <v>0</v>
      </c>
      <c r="M80" s="45">
        <f t="shared" si="7"/>
        <v>0</v>
      </c>
      <c r="N80" s="46">
        <f>SUM(feb!H80 + mrt!M80 + apr!N80+ mei!O80+ M80)</f>
        <v>0</v>
      </c>
    </row>
    <row r="81" spans="1:14" x14ac:dyDescent="0.35">
      <c r="A81" s="9" t="s">
        <v>58</v>
      </c>
      <c r="B81" s="41"/>
      <c r="C81" s="41"/>
      <c r="D81" s="41"/>
      <c r="E81" s="41"/>
      <c r="F81" s="41"/>
      <c r="G81" s="41"/>
      <c r="H81" s="41"/>
      <c r="I81" s="41"/>
      <c r="J81" s="42"/>
      <c r="K81" s="48">
        <f t="shared" si="8"/>
        <v>0</v>
      </c>
      <c r="L81" s="44">
        <f>SUM(feb!F81 + mrt!K81 + apr!L81+ mei!M82+ K81)</f>
        <v>6</v>
      </c>
      <c r="M81" s="45">
        <f t="shared" si="7"/>
        <v>0</v>
      </c>
      <c r="N81" s="46">
        <f>SUM(feb!H81 + mrt!M81 + apr!N81+ mei!O82+ M81)</f>
        <v>594</v>
      </c>
    </row>
    <row r="82" spans="1:14" x14ac:dyDescent="0.35">
      <c r="A82" s="9" t="s">
        <v>19</v>
      </c>
      <c r="B82" s="41"/>
      <c r="C82" s="41"/>
      <c r="D82" s="41"/>
      <c r="E82" s="41"/>
      <c r="F82" s="41">
        <v>109</v>
      </c>
      <c r="G82" s="41">
        <v>80</v>
      </c>
      <c r="H82" s="41">
        <v>106</v>
      </c>
      <c r="I82" s="41">
        <v>82</v>
      </c>
      <c r="J82" s="42">
        <v>112</v>
      </c>
      <c r="K82" s="48">
        <f t="shared" si="8"/>
        <v>5</v>
      </c>
      <c r="L82" s="44">
        <f>SUM(feb!F82 + mrt!K82 + apr!L82+ mei!M83+ K82)</f>
        <v>18</v>
      </c>
      <c r="M82" s="45">
        <f t="shared" si="7"/>
        <v>377</v>
      </c>
      <c r="N82" s="46">
        <f>SUM(feb!H82 + mrt!M82 + apr!N82+ mei!O83+ M82)</f>
        <v>1322</v>
      </c>
    </row>
    <row r="83" spans="1:14" x14ac:dyDescent="0.35">
      <c r="A83" s="9" t="s">
        <v>76</v>
      </c>
      <c r="B83" s="41"/>
      <c r="C83" s="41"/>
      <c r="D83" s="41"/>
      <c r="E83" s="41"/>
      <c r="F83" s="41"/>
      <c r="G83" s="41"/>
      <c r="H83" s="41"/>
      <c r="I83" s="41"/>
      <c r="J83" s="42"/>
      <c r="K83" s="48">
        <f t="shared" si="8"/>
        <v>0</v>
      </c>
      <c r="L83" s="44">
        <f>SUM(feb!F83 + mrt!K83 + apr!L83+ mei!M83+ K83)</f>
        <v>0</v>
      </c>
      <c r="M83" s="45">
        <f t="shared" si="7"/>
        <v>0</v>
      </c>
      <c r="N83" s="46">
        <f>SUM(feb!H83 + mrt!M83 + apr!N83+ mei!O83+ M83)</f>
        <v>0</v>
      </c>
    </row>
    <row r="84" spans="1:14" x14ac:dyDescent="0.35">
      <c r="A84" s="9" t="s">
        <v>20</v>
      </c>
      <c r="B84" s="41">
        <v>118</v>
      </c>
      <c r="C84" s="41">
        <v>51</v>
      </c>
      <c r="D84" s="41"/>
      <c r="E84" s="41">
        <v>56</v>
      </c>
      <c r="F84" s="41"/>
      <c r="G84" s="41"/>
      <c r="H84" s="41">
        <v>50</v>
      </c>
      <c r="I84" s="41">
        <v>52</v>
      </c>
      <c r="J84" s="42">
        <v>60</v>
      </c>
      <c r="K84" s="48">
        <f t="shared" si="8"/>
        <v>6</v>
      </c>
      <c r="L84" s="44">
        <f>SUM(feb!F84 + mrt!K84 + apr!L84+ mei!M84+ K84)</f>
        <v>18</v>
      </c>
      <c r="M84" s="45">
        <f t="shared" si="7"/>
        <v>327</v>
      </c>
      <c r="N84" s="46">
        <f>SUM(feb!H84 + mrt!M84 + apr!N84+ mei!O84+ M84)</f>
        <v>991</v>
      </c>
    </row>
    <row r="85" spans="1:14" x14ac:dyDescent="0.35">
      <c r="A85" s="9" t="s">
        <v>65</v>
      </c>
      <c r="B85" s="41"/>
      <c r="C85" s="41"/>
      <c r="D85" s="41"/>
      <c r="E85" s="41"/>
      <c r="F85" s="41"/>
      <c r="G85" s="41"/>
      <c r="H85" s="41"/>
      <c r="I85" s="41"/>
      <c r="J85" s="42"/>
      <c r="K85" s="48">
        <f t="shared" si="8"/>
        <v>0</v>
      </c>
      <c r="L85" s="44">
        <f>SUM(feb!F85 + mrt!K85 + apr!L85+ mei!M85+ K85)</f>
        <v>0</v>
      </c>
      <c r="M85" s="45">
        <f t="shared" si="7"/>
        <v>0</v>
      </c>
      <c r="N85" s="46">
        <f>SUM(feb!H85 + mrt!M85 + apr!N85+ mei!O85+ M85)</f>
        <v>0</v>
      </c>
    </row>
    <row r="86" spans="1:14" x14ac:dyDescent="0.35">
      <c r="A86" s="9" t="s">
        <v>26</v>
      </c>
      <c r="B86" s="41">
        <v>50</v>
      </c>
      <c r="C86" s="41">
        <v>51</v>
      </c>
      <c r="D86" s="41"/>
      <c r="E86" s="41">
        <v>56</v>
      </c>
      <c r="F86" s="41">
        <v>52</v>
      </c>
      <c r="G86" s="41"/>
      <c r="H86" s="41"/>
      <c r="I86" s="41"/>
      <c r="J86" s="42">
        <v>60</v>
      </c>
      <c r="K86" s="48">
        <f t="shared" si="8"/>
        <v>5</v>
      </c>
      <c r="L86" s="44">
        <f>SUM(feb!F86 + mrt!K86 + apr!L86+ mei!M86+ K86)</f>
        <v>10</v>
      </c>
      <c r="M86" s="45">
        <f t="shared" si="7"/>
        <v>209</v>
      </c>
      <c r="N86" s="46">
        <f>SUM(feb!H86 + mrt!M86 + apr!N86+ mei!O86+ M86)</f>
        <v>472</v>
      </c>
    </row>
    <row r="87" spans="1:14" x14ac:dyDescent="0.35">
      <c r="A87" s="9" t="s">
        <v>43</v>
      </c>
      <c r="B87" s="41">
        <v>170</v>
      </c>
      <c r="C87" s="41">
        <v>81</v>
      </c>
      <c r="D87" s="41">
        <v>140</v>
      </c>
      <c r="E87" s="41">
        <v>90</v>
      </c>
      <c r="F87" s="41">
        <v>142</v>
      </c>
      <c r="G87" s="41">
        <v>84</v>
      </c>
      <c r="H87" s="41">
        <v>134</v>
      </c>
      <c r="I87" s="41">
        <v>87</v>
      </c>
      <c r="J87" s="42">
        <v>155</v>
      </c>
      <c r="K87" s="48">
        <f t="shared" si="8"/>
        <v>9</v>
      </c>
      <c r="L87" s="44">
        <f>SUM(feb!F87 + mrt!K87 + apr!L87+ mei!M87+ K87)</f>
        <v>39</v>
      </c>
      <c r="M87" s="45">
        <f t="shared" si="7"/>
        <v>928</v>
      </c>
      <c r="N87" s="46">
        <f>SUM(feb!H87 + mrt!M87 + apr!N87+ mei!O87+ M87)</f>
        <v>3470</v>
      </c>
    </row>
    <row r="88" spans="1:14" x14ac:dyDescent="0.35">
      <c r="A88" s="9" t="s">
        <v>126</v>
      </c>
      <c r="B88" s="41"/>
      <c r="C88" s="41">
        <v>52</v>
      </c>
      <c r="D88" s="41"/>
      <c r="E88" s="41"/>
      <c r="F88" s="41"/>
      <c r="G88" s="41"/>
      <c r="H88" s="41"/>
      <c r="I88" s="41">
        <v>52</v>
      </c>
      <c r="J88" s="42"/>
      <c r="K88" s="48">
        <f t="shared" si="8"/>
        <v>2</v>
      </c>
      <c r="L88" s="44">
        <f>SUM(feb!F88 + mrt!K88 + apr!L88+ mei!M88+ K88)</f>
        <v>8</v>
      </c>
      <c r="M88" s="45">
        <f t="shared" si="7"/>
        <v>104</v>
      </c>
      <c r="N88" s="46">
        <f>SUM(feb!H88 + mrt!M88 + apr!N88+ mei!O88+ M88)</f>
        <v>409</v>
      </c>
    </row>
    <row r="89" spans="1:14" x14ac:dyDescent="0.35">
      <c r="A89" s="9" t="s">
        <v>62</v>
      </c>
      <c r="B89" s="41"/>
      <c r="C89" s="41"/>
      <c r="D89" s="41"/>
      <c r="E89" s="41"/>
      <c r="F89" s="41"/>
      <c r="G89" s="41"/>
      <c r="H89" s="41"/>
      <c r="I89" s="41"/>
      <c r="J89" s="42"/>
      <c r="K89" s="48">
        <f t="shared" si="8"/>
        <v>0</v>
      </c>
      <c r="L89" s="44">
        <f>SUM(feb!F89 + mrt!K89 + apr!L89+ mei!M89+ K89)</f>
        <v>0</v>
      </c>
      <c r="M89" s="45">
        <f t="shared" si="7"/>
        <v>0</v>
      </c>
      <c r="N89" s="46">
        <f>SUM(feb!H89 + mrt!M89 + apr!N89+ mei!O89+ M89)</f>
        <v>0</v>
      </c>
    </row>
    <row r="90" spans="1:14" x14ac:dyDescent="0.35">
      <c r="A90" s="9" t="s">
        <v>117</v>
      </c>
      <c r="B90" s="41"/>
      <c r="C90" s="41"/>
      <c r="D90" s="41"/>
      <c r="E90" s="41"/>
      <c r="F90" s="41"/>
      <c r="G90" s="41"/>
      <c r="H90" s="41">
        <v>89</v>
      </c>
      <c r="I90" s="41"/>
      <c r="J90" s="42"/>
      <c r="K90" s="48">
        <f t="shared" si="8"/>
        <v>1</v>
      </c>
      <c r="L90" s="44">
        <f>SUM(feb!F90 + mrt!K90 + apr!L90+ mei!M90+ K90)</f>
        <v>2</v>
      </c>
      <c r="M90" s="45">
        <f t="shared" si="7"/>
        <v>89</v>
      </c>
      <c r="N90" s="46">
        <f>SUM(feb!H90 + mrt!M90 + apr!N90+ mei!O90+ M90)</f>
        <v>158</v>
      </c>
    </row>
    <row r="91" spans="1:14" x14ac:dyDescent="0.35">
      <c r="A91" s="9" t="s">
        <v>97</v>
      </c>
      <c r="B91" s="41"/>
      <c r="C91" s="41"/>
      <c r="D91" s="41"/>
      <c r="E91" s="41"/>
      <c r="F91" s="41"/>
      <c r="G91" s="41"/>
      <c r="H91" s="41"/>
      <c r="I91" s="41"/>
      <c r="J91" s="42"/>
      <c r="K91" s="48">
        <f t="shared" si="8"/>
        <v>0</v>
      </c>
      <c r="L91" s="44">
        <f>SUM(feb!F91 + mrt!K91 + apr!L91+ mei!M91+ K91)</f>
        <v>0</v>
      </c>
      <c r="M91" s="45">
        <f t="shared" si="7"/>
        <v>0</v>
      </c>
      <c r="N91" s="46">
        <f>SUM(feb!H91 + mrt!M91 + apr!N91+ mei!O91+ M91)</f>
        <v>0</v>
      </c>
    </row>
    <row r="92" spans="1:14" ht="13.5" customHeight="1" x14ac:dyDescent="0.35">
      <c r="A92" s="9" t="s">
        <v>98</v>
      </c>
      <c r="B92" s="41"/>
      <c r="C92" s="41"/>
      <c r="D92" s="41"/>
      <c r="E92" s="41"/>
      <c r="F92" s="41"/>
      <c r="G92" s="41"/>
      <c r="H92" s="41"/>
      <c r="I92" s="41"/>
      <c r="J92" s="42"/>
      <c r="K92" s="48">
        <f t="shared" si="8"/>
        <v>0</v>
      </c>
      <c r="L92" s="44">
        <f>SUM(feb!F92 + mrt!K92 + apr!L92+ mei!M92+ K92)</f>
        <v>0</v>
      </c>
      <c r="M92" s="45">
        <f t="shared" si="7"/>
        <v>0</v>
      </c>
      <c r="N92" s="46">
        <f>SUM(feb!H92 + mrt!M92 + apr!N92+ mei!O92+ M92)</f>
        <v>0</v>
      </c>
    </row>
    <row r="93" spans="1:14" ht="13.5" customHeight="1" x14ac:dyDescent="0.35">
      <c r="A93" s="9" t="s">
        <v>83</v>
      </c>
      <c r="B93" s="41"/>
      <c r="C93" s="41"/>
      <c r="D93" s="41"/>
      <c r="E93" s="41"/>
      <c r="F93" s="41">
        <v>90</v>
      </c>
      <c r="G93" s="41"/>
      <c r="H93" s="41"/>
      <c r="I93" s="41">
        <v>87</v>
      </c>
      <c r="J93" s="42"/>
      <c r="K93" s="48">
        <f t="shared" si="8"/>
        <v>2</v>
      </c>
      <c r="L93" s="44">
        <f>SUM(feb!F93 + mrt!K93 + apr!L93+ mei!M93+ K93)</f>
        <v>8</v>
      </c>
      <c r="M93" s="45">
        <f t="shared" si="7"/>
        <v>177</v>
      </c>
      <c r="N93" s="46">
        <f>SUM(feb!H93 + mrt!M93 + apr!N93+ mei!O93+ M93)</f>
        <v>669</v>
      </c>
    </row>
    <row r="94" spans="1:14" x14ac:dyDescent="0.35">
      <c r="A94" s="9" t="s">
        <v>74</v>
      </c>
      <c r="B94" s="41"/>
      <c r="C94" s="41"/>
      <c r="D94" s="41"/>
      <c r="E94" s="41"/>
      <c r="F94" s="41"/>
      <c r="G94" s="41"/>
      <c r="H94" s="41"/>
      <c r="I94" s="41"/>
      <c r="J94" s="42"/>
      <c r="K94" s="48">
        <f t="shared" si="8"/>
        <v>0</v>
      </c>
      <c r="L94" s="44">
        <f>SUM(feb!F94 + mrt!K94 + apr!L94+ mei!M94+ K94)</f>
        <v>0</v>
      </c>
      <c r="M94" s="45">
        <f t="shared" si="7"/>
        <v>0</v>
      </c>
      <c r="N94" s="46">
        <f>SUM(feb!H94 + mrt!M94 + apr!N94+ mei!O94+ M94)</f>
        <v>0</v>
      </c>
    </row>
    <row r="95" spans="1:14" x14ac:dyDescent="0.35">
      <c r="A95" s="18" t="s">
        <v>111</v>
      </c>
      <c r="B95" s="41"/>
      <c r="C95" s="41"/>
      <c r="D95" s="41"/>
      <c r="E95" s="41"/>
      <c r="F95" s="41"/>
      <c r="G95" s="41"/>
      <c r="H95" s="41"/>
      <c r="I95" s="41"/>
      <c r="J95" s="42"/>
      <c r="K95" s="48">
        <f t="shared" si="8"/>
        <v>0</v>
      </c>
      <c r="L95" s="44">
        <f>SUM(feb!F95 + mrt!K95 + apr!L95+ mei!M95+ K95)</f>
        <v>0</v>
      </c>
      <c r="M95" s="45">
        <f t="shared" si="7"/>
        <v>0</v>
      </c>
      <c r="N95" s="46">
        <f>SUM(feb!H95 + mrt!M95 + apr!N95+ mei!O95+ M95)</f>
        <v>0</v>
      </c>
    </row>
    <row r="96" spans="1:14" x14ac:dyDescent="0.35">
      <c r="A96" s="18" t="s">
        <v>99</v>
      </c>
      <c r="B96" s="41"/>
      <c r="C96" s="41"/>
      <c r="D96" s="41"/>
      <c r="E96" s="41"/>
      <c r="F96" s="41"/>
      <c r="G96" s="41"/>
      <c r="H96" s="41"/>
      <c r="I96" s="41"/>
      <c r="J96" s="42"/>
      <c r="K96" s="48">
        <f t="shared" si="8"/>
        <v>0</v>
      </c>
      <c r="L96" s="44">
        <f>SUM(feb!F96 + mrt!K96 + apr!L96+ mei!M96+ K96)</f>
        <v>0</v>
      </c>
      <c r="M96" s="45">
        <f t="shared" si="7"/>
        <v>0</v>
      </c>
      <c r="N96" s="46">
        <f>SUM(feb!H96 + mrt!M96 + apr!N96+ mei!O96+ M96)</f>
        <v>0</v>
      </c>
    </row>
    <row r="97" spans="1:14" x14ac:dyDescent="0.35">
      <c r="A97" s="18" t="s">
        <v>121</v>
      </c>
      <c r="B97" s="41"/>
      <c r="C97" s="41"/>
      <c r="D97" s="41"/>
      <c r="E97" s="41"/>
      <c r="F97" s="41"/>
      <c r="G97" s="41"/>
      <c r="H97" s="41"/>
      <c r="I97" s="41"/>
      <c r="J97" s="42"/>
      <c r="K97" s="48">
        <f t="shared" si="8"/>
        <v>0</v>
      </c>
      <c r="L97" s="44">
        <f>SUM(feb!F97 + mrt!K97 + apr!L97+ mei!M97+ K97)</f>
        <v>9</v>
      </c>
      <c r="M97" s="45">
        <f t="shared" ref="M97" si="9">SUM(B97:I97)</f>
        <v>0</v>
      </c>
      <c r="N97" s="46">
        <f>SUM(feb!H97 + mrt!M97 + apr!N97+ mei!O97+ M97)</f>
        <v>674</v>
      </c>
    </row>
    <row r="98" spans="1:14" x14ac:dyDescent="0.35">
      <c r="A98" s="18" t="s">
        <v>102</v>
      </c>
      <c r="B98" s="41">
        <v>118</v>
      </c>
      <c r="C98" s="41">
        <v>51</v>
      </c>
      <c r="D98" s="41">
        <v>117</v>
      </c>
      <c r="E98" s="41">
        <v>85</v>
      </c>
      <c r="F98" s="41">
        <v>109</v>
      </c>
      <c r="G98" s="41">
        <v>80</v>
      </c>
      <c r="H98" s="41">
        <v>106</v>
      </c>
      <c r="I98" s="41">
        <v>82</v>
      </c>
      <c r="J98" s="42">
        <v>112</v>
      </c>
      <c r="K98" s="48">
        <f t="shared" si="8"/>
        <v>9</v>
      </c>
      <c r="L98" s="44">
        <f>SUM(feb!F98 + mrt!K98 + apr!L98+ mei!M98+ K98)</f>
        <v>33</v>
      </c>
      <c r="M98" s="45">
        <f>SUM(B98:I98)</f>
        <v>748</v>
      </c>
      <c r="N98" s="46">
        <f>SUM(feb!H98 + mrt!M98 + apr!N98+ mei!O98+ M98)</f>
        <v>2673</v>
      </c>
    </row>
    <row r="99" spans="1:14" x14ac:dyDescent="0.35">
      <c r="A99" s="18" t="s">
        <v>100</v>
      </c>
      <c r="B99" s="41"/>
      <c r="C99" s="41"/>
      <c r="D99" s="41"/>
      <c r="E99" s="41"/>
      <c r="F99" s="41"/>
      <c r="G99" s="41"/>
      <c r="H99" s="41"/>
      <c r="I99" s="41"/>
      <c r="J99" s="42"/>
      <c r="K99" s="48">
        <f t="shared" si="8"/>
        <v>0</v>
      </c>
      <c r="L99" s="44">
        <f>SUM(feb!F99 + mrt!K99 + apr!L99+ mei!M99+ K99)</f>
        <v>0</v>
      </c>
      <c r="M99" s="45">
        <f>SUM(B99:I99)</f>
        <v>0</v>
      </c>
      <c r="N99" s="46">
        <f>SUM(feb!H99 + mrt!M99 + apr!N99+ mei!O99+ M99)</f>
        <v>0</v>
      </c>
    </row>
    <row r="100" spans="1:14" x14ac:dyDescent="0.35">
      <c r="A100" s="18" t="s">
        <v>75</v>
      </c>
      <c r="B100" s="41">
        <v>118</v>
      </c>
      <c r="C100" s="41">
        <v>51</v>
      </c>
      <c r="D100" s="41">
        <v>62</v>
      </c>
      <c r="E100" s="41">
        <v>56</v>
      </c>
      <c r="F100" s="41">
        <v>63</v>
      </c>
      <c r="G100" s="41">
        <v>50</v>
      </c>
      <c r="H100" s="41">
        <v>50</v>
      </c>
      <c r="I100" s="41">
        <v>52</v>
      </c>
      <c r="J100" s="42">
        <v>60</v>
      </c>
      <c r="K100" s="48">
        <f t="shared" si="8"/>
        <v>9</v>
      </c>
      <c r="L100" s="44">
        <f>SUM(feb!F100 + mrt!K100 + apr!L100+ mei!M100+ K100)</f>
        <v>29</v>
      </c>
      <c r="M100" s="45">
        <f>SUM(B100:I100)</f>
        <v>502</v>
      </c>
      <c r="N100" s="46">
        <f>SUM(feb!H100 + mrt!M100 + apr!N100+ mei!O100+ M100)</f>
        <v>1543</v>
      </c>
    </row>
    <row r="101" spans="1:14" ht="13.15" thickBot="1" x14ac:dyDescent="0.4">
      <c r="A101" s="10" t="s">
        <v>21</v>
      </c>
      <c r="B101" s="47">
        <v>50</v>
      </c>
      <c r="C101" s="47">
        <v>39</v>
      </c>
      <c r="D101" s="47"/>
      <c r="E101" s="47"/>
      <c r="F101" s="47"/>
      <c r="G101" s="47"/>
      <c r="H101" s="51"/>
      <c r="I101" s="47"/>
      <c r="J101" s="49"/>
      <c r="K101" s="64">
        <f t="shared" si="8"/>
        <v>2</v>
      </c>
      <c r="L101" s="61">
        <f>SUM(feb!F101 + mrt!K101 + apr!L101+ mei!M101+ K101)</f>
        <v>2</v>
      </c>
      <c r="M101" s="62">
        <f>SUM(B101:I101)</f>
        <v>89</v>
      </c>
      <c r="N101" s="63">
        <f>SUM(feb!H101 + mrt!M101 + apr!N101+ mei!O101+ M101)</f>
        <v>89</v>
      </c>
    </row>
  </sheetData>
  <mergeCells count="4">
    <mergeCell ref="M2:M3"/>
    <mergeCell ref="N2:N3"/>
    <mergeCell ref="K2:K3"/>
    <mergeCell ref="L2:L3"/>
  </mergeCells>
  <phoneticPr fontId="7" type="noConversion"/>
  <pageMargins left="0.78740157480314965" right="0.78740157480314965" top="0.39370078740157483" bottom="0.39370078740157483" header="0" footer="0"/>
  <pageSetup paperSize="9" scale="9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1"/>
  <sheetViews>
    <sheetView zoomScale="130" zoomScaleNormal="130" workbookViewId="0">
      <pane ySplit="3" topLeftCell="A4" activePane="bottomLeft" state="frozen"/>
      <selection pane="bottomLeft"/>
    </sheetView>
  </sheetViews>
  <sheetFormatPr defaultColWidth="9.19921875" defaultRowHeight="12.75" x14ac:dyDescent="0.35"/>
  <cols>
    <col min="1" max="1" width="16.59765625" style="4" customWidth="1"/>
    <col min="2" max="10" width="4" style="4" customWidth="1"/>
    <col min="11" max="14" width="5.59765625" style="4" customWidth="1"/>
    <col min="15" max="16384" width="9.19921875" style="4"/>
  </cols>
  <sheetData>
    <row r="1" spans="1:14" ht="27.75" customHeight="1" thickBot="1" x14ac:dyDescent="0.5">
      <c r="A1" s="26" t="s">
        <v>140</v>
      </c>
      <c r="N1" s="27" t="s">
        <v>27</v>
      </c>
    </row>
    <row r="2" spans="1:14" s="6" customFormat="1" ht="54.75" customHeight="1" x14ac:dyDescent="0.35">
      <c r="A2" s="14"/>
      <c r="B2" s="13" t="s">
        <v>1</v>
      </c>
      <c r="C2" s="13" t="s">
        <v>0</v>
      </c>
      <c r="D2" s="13" t="s">
        <v>1</v>
      </c>
      <c r="E2" s="13" t="s">
        <v>0</v>
      </c>
      <c r="F2" s="13" t="s">
        <v>1</v>
      </c>
      <c r="G2" s="13" t="s">
        <v>0</v>
      </c>
      <c r="H2" s="13" t="s">
        <v>1</v>
      </c>
      <c r="I2" s="13" t="s">
        <v>0</v>
      </c>
      <c r="J2" s="13" t="s">
        <v>1</v>
      </c>
      <c r="K2" s="126" t="s">
        <v>123</v>
      </c>
      <c r="L2" s="124" t="s">
        <v>30</v>
      </c>
      <c r="M2" s="118" t="s">
        <v>28</v>
      </c>
      <c r="N2" s="120" t="s">
        <v>29</v>
      </c>
    </row>
    <row r="3" spans="1:14" ht="18" customHeight="1" thickBot="1" x14ac:dyDescent="0.4">
      <c r="A3" s="15"/>
      <c r="B3" s="3">
        <v>1</v>
      </c>
      <c r="C3" s="3">
        <v>7</v>
      </c>
      <c r="D3" s="3">
        <v>8</v>
      </c>
      <c r="E3" s="3">
        <v>14</v>
      </c>
      <c r="F3" s="3">
        <v>15</v>
      </c>
      <c r="G3" s="3">
        <v>21</v>
      </c>
      <c r="H3" s="3">
        <v>22</v>
      </c>
      <c r="I3" s="39">
        <v>28</v>
      </c>
      <c r="J3" s="39">
        <v>29</v>
      </c>
      <c r="K3" s="127"/>
      <c r="L3" s="125"/>
      <c r="M3" s="119"/>
      <c r="N3" s="121"/>
    </row>
    <row r="4" spans="1:14" x14ac:dyDescent="0.35">
      <c r="A4" s="9" t="s">
        <v>84</v>
      </c>
      <c r="B4" s="41">
        <v>90</v>
      </c>
      <c r="C4" s="41"/>
      <c r="D4" s="41">
        <v>83</v>
      </c>
      <c r="E4" s="41">
        <v>127</v>
      </c>
      <c r="F4" s="41"/>
      <c r="G4" s="41"/>
      <c r="H4" s="41"/>
      <c r="I4" s="42"/>
      <c r="J4" s="42">
        <v>89</v>
      </c>
      <c r="K4" s="48">
        <f t="shared" ref="K4:K26" si="0">COUNT(B4:J4)</f>
        <v>4</v>
      </c>
      <c r="L4" s="52">
        <f>SUM(feb!F4 + mrt!K4 + apr!L4+ mei!M4+ jun!K4+ K4)</f>
        <v>14</v>
      </c>
      <c r="M4" s="45">
        <f t="shared" ref="M4:M26" si="1">SUM(B4:J4)</f>
        <v>389</v>
      </c>
      <c r="N4" s="46">
        <f>SUM(feb!H4 + mrt!M4 + apr!N4+ mei!O4+ jun!M4+ M4)</f>
        <v>1268</v>
      </c>
    </row>
    <row r="5" spans="1:14" x14ac:dyDescent="0.35">
      <c r="A5" s="9" t="s">
        <v>2</v>
      </c>
      <c r="B5" s="41"/>
      <c r="C5" s="41"/>
      <c r="D5" s="41"/>
      <c r="E5" s="41"/>
      <c r="F5" s="41"/>
      <c r="G5" s="41"/>
      <c r="H5" s="41"/>
      <c r="I5" s="42"/>
      <c r="J5" s="42"/>
      <c r="K5" s="48">
        <f t="shared" si="0"/>
        <v>0</v>
      </c>
      <c r="L5" s="52">
        <f>SUM(feb!F5 + mrt!K5 + apr!L5+ mei!M5+ jun!K5+ K5)</f>
        <v>0</v>
      </c>
      <c r="M5" s="45">
        <f t="shared" si="1"/>
        <v>0</v>
      </c>
      <c r="N5" s="46">
        <f>SUM(feb!H5 + mrt!M5 + apr!N5+ mei!O5+ jun!M5+ M5)</f>
        <v>0</v>
      </c>
    </row>
    <row r="6" spans="1:14" x14ac:dyDescent="0.35">
      <c r="A6" s="9" t="s">
        <v>22</v>
      </c>
      <c r="B6" s="41"/>
      <c r="C6" s="41"/>
      <c r="D6" s="41"/>
      <c r="E6" s="41"/>
      <c r="F6" s="41"/>
      <c r="G6" s="41"/>
      <c r="H6" s="41"/>
      <c r="I6" s="42"/>
      <c r="J6" s="42"/>
      <c r="K6" s="48">
        <f t="shared" si="0"/>
        <v>0</v>
      </c>
      <c r="L6" s="52">
        <f>SUM(feb!F6 + mrt!K6 + apr!L6+ mei!M6+ jun!K6+ K6)</f>
        <v>0</v>
      </c>
      <c r="M6" s="45">
        <f t="shared" si="1"/>
        <v>0</v>
      </c>
      <c r="N6" s="46">
        <f>SUM(feb!H6 + mrt!M6 + apr!N6+ mei!O6+ jun!M6+ M6)</f>
        <v>0</v>
      </c>
    </row>
    <row r="7" spans="1:14" x14ac:dyDescent="0.35">
      <c r="A7" s="9" t="s">
        <v>63</v>
      </c>
      <c r="B7" s="41">
        <v>90</v>
      </c>
      <c r="C7" s="41"/>
      <c r="D7" s="41"/>
      <c r="E7" s="41"/>
      <c r="F7" s="41"/>
      <c r="G7" s="41"/>
      <c r="H7" s="41"/>
      <c r="I7" s="42"/>
      <c r="J7" s="42"/>
      <c r="K7" s="48">
        <f t="shared" si="0"/>
        <v>1</v>
      </c>
      <c r="L7" s="52">
        <f>SUM(feb!F7 + mrt!K7 + apr!L7+ mei!M7+ jun!K7+ K7)</f>
        <v>14</v>
      </c>
      <c r="M7" s="45">
        <f t="shared" si="1"/>
        <v>90</v>
      </c>
      <c r="N7" s="46">
        <f>SUM(feb!H7 + mrt!M7 + apr!N7+ mei!O7+ jun!M7+ M7)</f>
        <v>1060</v>
      </c>
    </row>
    <row r="8" spans="1:14" x14ac:dyDescent="0.35">
      <c r="A8" s="9" t="s">
        <v>56</v>
      </c>
      <c r="B8" s="41"/>
      <c r="C8" s="41"/>
      <c r="D8" s="41"/>
      <c r="E8" s="41"/>
      <c r="F8" s="41"/>
      <c r="G8" s="41"/>
      <c r="H8" s="41"/>
      <c r="I8" s="42"/>
      <c r="J8" s="42"/>
      <c r="K8" s="48">
        <f t="shared" si="0"/>
        <v>0</v>
      </c>
      <c r="L8" s="52">
        <f>SUM(feb!F8 + mrt!K8 + apr!L8+ mei!M8+ jun!K8+ K8)</f>
        <v>0</v>
      </c>
      <c r="M8" s="45">
        <f t="shared" si="1"/>
        <v>0</v>
      </c>
      <c r="N8" s="46">
        <f>SUM(feb!H8 + mrt!M8 + apr!N8+ mei!O8+ jun!M8+ M8)</f>
        <v>0</v>
      </c>
    </row>
    <row r="9" spans="1:14" x14ac:dyDescent="0.35">
      <c r="A9" s="9" t="s">
        <v>60</v>
      </c>
      <c r="B9" s="41">
        <v>79</v>
      </c>
      <c r="C9" s="41">
        <v>109</v>
      </c>
      <c r="D9" s="41"/>
      <c r="E9" s="41">
        <v>131</v>
      </c>
      <c r="F9" s="41"/>
      <c r="G9" s="41">
        <v>96</v>
      </c>
      <c r="H9" s="41">
        <v>79</v>
      </c>
      <c r="I9" s="42"/>
      <c r="J9" s="42">
        <v>90</v>
      </c>
      <c r="K9" s="48">
        <f t="shared" si="0"/>
        <v>6</v>
      </c>
      <c r="L9" s="52">
        <f>SUM(feb!F9 + mrt!K9 + apr!L9+ mei!M9+ jun!K9+ K9)</f>
        <v>26</v>
      </c>
      <c r="M9" s="45">
        <f t="shared" si="1"/>
        <v>584</v>
      </c>
      <c r="N9" s="46">
        <f>SUM(feb!H9 + mrt!M9 + apr!N9+ mei!O9+ jun!M9+ M9)</f>
        <v>2037</v>
      </c>
    </row>
    <row r="10" spans="1:14" x14ac:dyDescent="0.35">
      <c r="A10" s="9" t="s">
        <v>3</v>
      </c>
      <c r="B10" s="41">
        <v>90</v>
      </c>
      <c r="C10" s="41"/>
      <c r="D10" s="41"/>
      <c r="E10" s="41">
        <v>127</v>
      </c>
      <c r="F10" s="41"/>
      <c r="G10" s="41">
        <v>113</v>
      </c>
      <c r="H10" s="41"/>
      <c r="I10" s="42"/>
      <c r="J10" s="42"/>
      <c r="K10" s="48">
        <f t="shared" si="0"/>
        <v>3</v>
      </c>
      <c r="L10" s="52">
        <f>SUM(feb!F10 + mrt!K10 + apr!L10+ mei!M10+ jun!K10+ K10)</f>
        <v>17</v>
      </c>
      <c r="M10" s="45">
        <f t="shared" si="1"/>
        <v>330</v>
      </c>
      <c r="N10" s="46">
        <f>SUM(feb!H10 + mrt!M10 + apr!N10+ mei!O10+ jun!M10+ M10)</f>
        <v>1656</v>
      </c>
    </row>
    <row r="11" spans="1:14" x14ac:dyDescent="0.35">
      <c r="A11" s="9" t="s">
        <v>59</v>
      </c>
      <c r="B11" s="41"/>
      <c r="C11" s="41"/>
      <c r="D11" s="41"/>
      <c r="E11" s="41"/>
      <c r="F11" s="41"/>
      <c r="G11" s="41"/>
      <c r="H11" s="41"/>
      <c r="I11" s="42"/>
      <c r="J11" s="42">
        <v>89</v>
      </c>
      <c r="K11" s="48">
        <f t="shared" si="0"/>
        <v>1</v>
      </c>
      <c r="L11" s="52">
        <f>SUM(feb!F11 + mrt!K11 + apr!L11+ mei!M11+ jun!K11+ K11)</f>
        <v>19</v>
      </c>
      <c r="M11" s="45">
        <f t="shared" si="1"/>
        <v>89</v>
      </c>
      <c r="N11" s="46">
        <f>SUM(feb!H11 + mrt!M11 + apr!N11+ mei!O11+ jun!M11+ M11)</f>
        <v>1487</v>
      </c>
    </row>
    <row r="12" spans="1:14" x14ac:dyDescent="0.35">
      <c r="A12" s="9" t="s">
        <v>44</v>
      </c>
      <c r="B12" s="41">
        <v>79</v>
      </c>
      <c r="C12" s="41"/>
      <c r="D12" s="41">
        <v>79</v>
      </c>
      <c r="E12" s="41">
        <v>131</v>
      </c>
      <c r="F12" s="41">
        <v>79</v>
      </c>
      <c r="G12" s="41">
        <v>96</v>
      </c>
      <c r="H12" s="41">
        <v>79</v>
      </c>
      <c r="I12" s="42"/>
      <c r="J12" s="42">
        <v>90</v>
      </c>
      <c r="K12" s="48">
        <f t="shared" si="0"/>
        <v>7</v>
      </c>
      <c r="L12" s="52">
        <f>SUM(feb!F12 + mrt!K12 + apr!L12+ mei!M12+ jun!K12+ K12)</f>
        <v>30</v>
      </c>
      <c r="M12" s="45">
        <f t="shared" si="1"/>
        <v>633</v>
      </c>
      <c r="N12" s="46">
        <f>SUM(feb!H12 + mrt!M12 + apr!N12+ mei!O12+ jun!M12+ M12)</f>
        <v>2564</v>
      </c>
    </row>
    <row r="13" spans="1:14" x14ac:dyDescent="0.35">
      <c r="A13" s="9" t="s">
        <v>48</v>
      </c>
      <c r="B13" s="41"/>
      <c r="C13" s="41">
        <v>130</v>
      </c>
      <c r="D13" s="41"/>
      <c r="E13" s="41">
        <v>127</v>
      </c>
      <c r="F13" s="41">
        <v>85</v>
      </c>
      <c r="G13" s="41">
        <v>113</v>
      </c>
      <c r="H13" s="41"/>
      <c r="I13" s="42"/>
      <c r="J13" s="42">
        <v>89</v>
      </c>
      <c r="K13" s="48">
        <f t="shared" si="0"/>
        <v>5</v>
      </c>
      <c r="L13" s="52">
        <f>SUM(feb!F13 + mrt!K13 + apr!L13+ mei!M13+ jun!K13+ K13)</f>
        <v>24</v>
      </c>
      <c r="M13" s="45">
        <f t="shared" si="1"/>
        <v>544</v>
      </c>
      <c r="N13" s="46">
        <f>SUM(feb!H13 + mrt!M13 + apr!N13+ mei!O13+ jun!M13+ M13)</f>
        <v>2242</v>
      </c>
    </row>
    <row r="14" spans="1:14" x14ac:dyDescent="0.35">
      <c r="A14" s="9" t="s">
        <v>45</v>
      </c>
      <c r="B14" s="41"/>
      <c r="C14" s="41"/>
      <c r="D14" s="41"/>
      <c r="E14" s="41"/>
      <c r="F14" s="41"/>
      <c r="G14" s="41"/>
      <c r="H14" s="41"/>
      <c r="I14" s="42"/>
      <c r="J14" s="42"/>
      <c r="K14" s="48">
        <f t="shared" si="0"/>
        <v>0</v>
      </c>
      <c r="L14" s="52">
        <f>SUM(feb!F14 + mrt!K14 + apr!L14+ mei!M14+ jun!K14+ K14)</f>
        <v>2</v>
      </c>
      <c r="M14" s="45">
        <f t="shared" si="1"/>
        <v>0</v>
      </c>
      <c r="N14" s="46">
        <f>SUM(feb!H14 + mrt!M14 + apr!N14+ mei!O14+ jun!M14+ M14)</f>
        <v>121</v>
      </c>
    </row>
    <row r="15" spans="1:14" x14ac:dyDescent="0.35">
      <c r="A15" s="9" t="s">
        <v>52</v>
      </c>
      <c r="B15" s="41"/>
      <c r="C15" s="41"/>
      <c r="D15" s="41"/>
      <c r="E15" s="41"/>
      <c r="F15" s="41"/>
      <c r="G15" s="41"/>
      <c r="H15" s="41"/>
      <c r="I15" s="42"/>
      <c r="J15" s="42"/>
      <c r="K15" s="48">
        <f t="shared" si="0"/>
        <v>0</v>
      </c>
      <c r="L15" s="52">
        <f>SUM(feb!F15 + mrt!K15 + apr!L15+ mei!M15+ jun!K15+ K15)</f>
        <v>16</v>
      </c>
      <c r="M15" s="45">
        <f t="shared" si="1"/>
        <v>0</v>
      </c>
      <c r="N15" s="46">
        <f>SUM(feb!H15 + mrt!M15 + apr!N15+ mei!O15+ jun!M15+ M15)</f>
        <v>1444</v>
      </c>
    </row>
    <row r="16" spans="1:14" x14ac:dyDescent="0.35">
      <c r="A16" s="9" t="s">
        <v>110</v>
      </c>
      <c r="B16" s="41"/>
      <c r="C16" s="41"/>
      <c r="D16" s="41"/>
      <c r="E16" s="41"/>
      <c r="F16" s="41"/>
      <c r="G16" s="41"/>
      <c r="H16" s="41"/>
      <c r="I16" s="42"/>
      <c r="J16" s="42"/>
      <c r="K16" s="48">
        <f t="shared" si="0"/>
        <v>0</v>
      </c>
      <c r="L16" s="52">
        <f>SUM(feb!F16 + mrt!K16 + apr!L16+ mei!M16+ jun!K16+ K16)</f>
        <v>14</v>
      </c>
      <c r="M16" s="45">
        <f t="shared" si="1"/>
        <v>0</v>
      </c>
      <c r="N16" s="46">
        <f>SUM(feb!H16 + mrt!M16 + apr!N16+ mei!O16+ jun!M16+ M16)</f>
        <v>1220</v>
      </c>
    </row>
    <row r="17" spans="1:14" x14ac:dyDescent="0.35">
      <c r="A17" s="9" t="s">
        <v>66</v>
      </c>
      <c r="B17" s="41">
        <v>52</v>
      </c>
      <c r="C17" s="41">
        <v>54</v>
      </c>
      <c r="D17" s="41">
        <v>51</v>
      </c>
      <c r="E17" s="41">
        <v>65</v>
      </c>
      <c r="F17" s="41">
        <v>48</v>
      </c>
      <c r="G17" s="41"/>
      <c r="H17" s="41">
        <v>51</v>
      </c>
      <c r="I17" s="42">
        <v>50</v>
      </c>
      <c r="J17" s="42">
        <v>51</v>
      </c>
      <c r="K17" s="48">
        <f t="shared" si="0"/>
        <v>8</v>
      </c>
      <c r="L17" s="52">
        <f>SUM(feb!F17 + mrt!K17 + apr!L17+ mei!M17+ jun!K17+ K17)</f>
        <v>18</v>
      </c>
      <c r="M17" s="45">
        <f t="shared" si="1"/>
        <v>422</v>
      </c>
      <c r="N17" s="46">
        <f>SUM(feb!H17 + mrt!M17 + apr!N17+ mei!O17+ jun!M17+ M17)</f>
        <v>932</v>
      </c>
    </row>
    <row r="18" spans="1:14" x14ac:dyDescent="0.35">
      <c r="A18" s="9" t="s">
        <v>95</v>
      </c>
      <c r="B18" s="41"/>
      <c r="C18" s="41"/>
      <c r="D18" s="41"/>
      <c r="E18" s="41"/>
      <c r="F18" s="41"/>
      <c r="G18" s="41"/>
      <c r="H18" s="41"/>
      <c r="I18" s="42"/>
      <c r="J18" s="42"/>
      <c r="K18" s="48">
        <f t="shared" si="0"/>
        <v>0</v>
      </c>
      <c r="L18" s="52">
        <f>SUM(feb!F18 + mrt!K18 + apr!L18+ mei!M18+ jun!K18+ K18)</f>
        <v>8</v>
      </c>
      <c r="M18" s="45">
        <f t="shared" si="1"/>
        <v>0</v>
      </c>
      <c r="N18" s="46">
        <f>SUM(feb!H18 + mrt!M18 + apr!N18+ mei!O18+ jun!M18+ M18)</f>
        <v>444</v>
      </c>
    </row>
    <row r="19" spans="1:14" x14ac:dyDescent="0.35">
      <c r="A19" s="9" t="s">
        <v>71</v>
      </c>
      <c r="B19" s="41"/>
      <c r="C19" s="41"/>
      <c r="D19" s="41"/>
      <c r="E19" s="41"/>
      <c r="F19" s="41"/>
      <c r="G19" s="41"/>
      <c r="H19" s="41"/>
      <c r="I19" s="42"/>
      <c r="J19" s="42"/>
      <c r="K19" s="48">
        <f t="shared" si="0"/>
        <v>0</v>
      </c>
      <c r="L19" s="52">
        <f>SUM(feb!F19 + mrt!K19 + apr!L19+ mei!M19+ jun!K19+ K19)</f>
        <v>0</v>
      </c>
      <c r="M19" s="45">
        <f t="shared" si="1"/>
        <v>0</v>
      </c>
      <c r="N19" s="46">
        <f>SUM(feb!H19 + mrt!M19 + apr!N19+ mei!O19+ jun!M19+ M19)</f>
        <v>0</v>
      </c>
    </row>
    <row r="20" spans="1:14" x14ac:dyDescent="0.35">
      <c r="A20" s="9" t="s">
        <v>82</v>
      </c>
      <c r="B20" s="41"/>
      <c r="C20" s="41"/>
      <c r="D20" s="41"/>
      <c r="E20" s="41"/>
      <c r="F20" s="41"/>
      <c r="G20" s="41"/>
      <c r="H20" s="41"/>
      <c r="I20" s="42"/>
      <c r="J20" s="42"/>
      <c r="K20" s="48">
        <f t="shared" si="0"/>
        <v>0</v>
      </c>
      <c r="L20" s="52">
        <f>SUM(feb!F20 + mrt!K20 + apr!L20+ mei!M20+ jun!K20+ K20)</f>
        <v>0</v>
      </c>
      <c r="M20" s="45">
        <f t="shared" si="1"/>
        <v>0</v>
      </c>
      <c r="N20" s="46">
        <f>SUM(feb!H20 + mrt!M20 + apr!N20+ mei!O20+ jun!M20+ M20)</f>
        <v>0</v>
      </c>
    </row>
    <row r="21" spans="1:14" x14ac:dyDescent="0.35">
      <c r="A21" s="9" t="s">
        <v>4</v>
      </c>
      <c r="B21" s="41">
        <v>90</v>
      </c>
      <c r="C21" s="41"/>
      <c r="D21" s="41">
        <v>83</v>
      </c>
      <c r="E21" s="41"/>
      <c r="F21" s="41">
        <v>85</v>
      </c>
      <c r="G21" s="41">
        <v>113</v>
      </c>
      <c r="H21" s="41">
        <v>85</v>
      </c>
      <c r="I21" s="42"/>
      <c r="J21" s="42"/>
      <c r="K21" s="48">
        <f t="shared" si="0"/>
        <v>5</v>
      </c>
      <c r="L21" s="52">
        <f>SUM(feb!F21 + mrt!K21 + apr!L21+ mei!M21+ jun!K21+ K21)</f>
        <v>32</v>
      </c>
      <c r="M21" s="45">
        <f t="shared" si="1"/>
        <v>456</v>
      </c>
      <c r="N21" s="46">
        <f>SUM(feb!H21 + mrt!M21 + apr!N21+ mei!O21+ jun!M21+ M21)</f>
        <v>2593</v>
      </c>
    </row>
    <row r="22" spans="1:14" x14ac:dyDescent="0.35">
      <c r="A22" s="9" t="s">
        <v>25</v>
      </c>
      <c r="B22" s="41"/>
      <c r="C22" s="41"/>
      <c r="D22" s="41"/>
      <c r="E22" s="41"/>
      <c r="F22" s="41"/>
      <c r="G22" s="41"/>
      <c r="H22" s="41"/>
      <c r="I22" s="42"/>
      <c r="J22" s="42"/>
      <c r="K22" s="48">
        <f t="shared" si="0"/>
        <v>0</v>
      </c>
      <c r="L22" s="52">
        <f>SUM(feb!F22 + mrt!K22 + apr!L22+ mei!M22+ jun!K22+ K22)</f>
        <v>0</v>
      </c>
      <c r="M22" s="45">
        <f t="shared" si="1"/>
        <v>0</v>
      </c>
      <c r="N22" s="46">
        <f>SUM(feb!H22 + mrt!M22 + apr!N22+ mei!O22+ jun!M22+ M22)</f>
        <v>0</v>
      </c>
    </row>
    <row r="23" spans="1:14" x14ac:dyDescent="0.35">
      <c r="A23" s="9" t="s">
        <v>101</v>
      </c>
      <c r="B23" s="41">
        <v>79</v>
      </c>
      <c r="C23" s="41"/>
      <c r="D23" s="41"/>
      <c r="E23" s="41">
        <v>131</v>
      </c>
      <c r="F23" s="41">
        <v>79</v>
      </c>
      <c r="G23" s="41">
        <v>96</v>
      </c>
      <c r="H23" s="41">
        <v>79</v>
      </c>
      <c r="I23" s="42">
        <v>102</v>
      </c>
      <c r="J23" s="42">
        <v>90</v>
      </c>
      <c r="K23" s="48">
        <f t="shared" si="0"/>
        <v>7</v>
      </c>
      <c r="L23" s="52">
        <f>SUM(feb!F23 + mrt!K23 + apr!L23+ mei!M23+ jun!K23+ K23)</f>
        <v>37</v>
      </c>
      <c r="M23" s="45">
        <f t="shared" si="1"/>
        <v>656</v>
      </c>
      <c r="N23" s="46">
        <f>SUM(feb!H23 + mrt!M23 + apr!N23+ mei!O23+ jun!M23+ M23)</f>
        <v>3030</v>
      </c>
    </row>
    <row r="24" spans="1:14" x14ac:dyDescent="0.35">
      <c r="A24" s="9" t="s">
        <v>67</v>
      </c>
      <c r="B24" s="41"/>
      <c r="C24" s="41"/>
      <c r="D24" s="41"/>
      <c r="E24" s="41"/>
      <c r="F24" s="41">
        <v>85</v>
      </c>
      <c r="G24" s="41"/>
      <c r="H24" s="41">
        <v>85</v>
      </c>
      <c r="I24" s="42"/>
      <c r="J24" s="42"/>
      <c r="K24" s="48">
        <f t="shared" si="0"/>
        <v>2</v>
      </c>
      <c r="L24" s="52">
        <f>SUM(feb!F24 + mrt!K24 + apr!L24+ mei!M24+ jun!K24+ K24)</f>
        <v>6</v>
      </c>
      <c r="M24" s="45">
        <f t="shared" si="1"/>
        <v>170</v>
      </c>
      <c r="N24" s="46">
        <f>SUM(feb!H24 + mrt!M24 + apr!N24+ mei!O24+ jun!M24+ M24)</f>
        <v>470</v>
      </c>
    </row>
    <row r="25" spans="1:14" x14ac:dyDescent="0.35">
      <c r="A25" s="9" t="s">
        <v>68</v>
      </c>
      <c r="B25" s="41"/>
      <c r="C25" s="41">
        <v>109</v>
      </c>
      <c r="D25" s="41">
        <v>79</v>
      </c>
      <c r="E25" s="41">
        <v>81</v>
      </c>
      <c r="F25" s="41">
        <v>79</v>
      </c>
      <c r="G25" s="41">
        <v>96</v>
      </c>
      <c r="H25" s="41">
        <v>62</v>
      </c>
      <c r="I25" s="42"/>
      <c r="J25" s="42"/>
      <c r="K25" s="48">
        <f t="shared" si="0"/>
        <v>6</v>
      </c>
      <c r="L25" s="52">
        <f>SUM(feb!F25 + mrt!K25 + apr!L25+ mei!M25+ jun!K25+ K25)</f>
        <v>31</v>
      </c>
      <c r="M25" s="45">
        <f t="shared" si="1"/>
        <v>506</v>
      </c>
      <c r="N25" s="46">
        <f>SUM(feb!H25 + mrt!M25 + apr!N25+ mei!O25+ jun!M25+ M25)</f>
        <v>2475</v>
      </c>
    </row>
    <row r="26" spans="1:14" x14ac:dyDescent="0.35">
      <c r="A26" s="9" t="s">
        <v>5</v>
      </c>
      <c r="B26" s="41">
        <v>79</v>
      </c>
      <c r="C26" s="41">
        <v>109</v>
      </c>
      <c r="D26" s="41">
        <v>79</v>
      </c>
      <c r="E26" s="41">
        <v>131</v>
      </c>
      <c r="F26" s="41">
        <v>79</v>
      </c>
      <c r="G26" s="41">
        <v>96</v>
      </c>
      <c r="H26" s="41">
        <v>79</v>
      </c>
      <c r="I26" s="42">
        <v>102</v>
      </c>
      <c r="J26" s="42">
        <v>90</v>
      </c>
      <c r="K26" s="48">
        <f t="shared" si="0"/>
        <v>9</v>
      </c>
      <c r="L26" s="52">
        <f>SUM(feb!F26 + mrt!K26 + apr!L26+ mei!M26+ jun!K26+ K26)</f>
        <v>38</v>
      </c>
      <c r="M26" s="45">
        <f t="shared" si="1"/>
        <v>844</v>
      </c>
      <c r="N26" s="46">
        <f>SUM(feb!H26 + mrt!M26 + apr!N26+ mei!O26+ jun!M26+ M26)</f>
        <v>3096</v>
      </c>
    </row>
    <row r="27" spans="1:14" x14ac:dyDescent="0.35">
      <c r="A27" s="9" t="s">
        <v>6</v>
      </c>
      <c r="B27" s="41"/>
      <c r="C27" s="41">
        <v>54</v>
      </c>
      <c r="D27" s="41">
        <v>51</v>
      </c>
      <c r="E27" s="41">
        <v>65</v>
      </c>
      <c r="F27" s="41">
        <v>48</v>
      </c>
      <c r="G27" s="41"/>
      <c r="H27" s="41">
        <v>51</v>
      </c>
      <c r="I27" s="42"/>
      <c r="J27" s="42">
        <v>51</v>
      </c>
      <c r="K27" s="48">
        <f t="shared" ref="K27:K31" si="2">COUNT(B27:J27)</f>
        <v>6</v>
      </c>
      <c r="L27" s="52">
        <f>SUM(feb!F27 + mrt!K27 + apr!L27+ mei!M27+ jun!K27+ K27)</f>
        <v>17</v>
      </c>
      <c r="M27" s="45">
        <f t="shared" ref="M27:M31" si="3">SUM(B27:J27)</f>
        <v>320</v>
      </c>
      <c r="N27" s="46">
        <f>SUM(feb!H27 + mrt!M27 + apr!N27+ mei!O27+ jun!M27+ M27)</f>
        <v>857</v>
      </c>
    </row>
    <row r="28" spans="1:14" x14ac:dyDescent="0.35">
      <c r="A28" s="9" t="s">
        <v>116</v>
      </c>
      <c r="B28" s="41">
        <v>53</v>
      </c>
      <c r="C28" s="41"/>
      <c r="D28" s="41"/>
      <c r="E28" s="41"/>
      <c r="F28" s="41"/>
      <c r="G28" s="41"/>
      <c r="H28" s="41"/>
      <c r="I28" s="42"/>
      <c r="J28" s="42"/>
      <c r="K28" s="48">
        <f t="shared" si="2"/>
        <v>1</v>
      </c>
      <c r="L28" s="52">
        <f>SUM(feb!F28 + mrt!K28 + apr!L28+ mei!M28+ jun!K28+ K28)</f>
        <v>13</v>
      </c>
      <c r="M28" s="45">
        <f t="shared" si="3"/>
        <v>53</v>
      </c>
      <c r="N28" s="46">
        <f>SUM(feb!H28 + mrt!M28 + apr!N28+ mei!O28+ jun!M28+ M28)</f>
        <v>785</v>
      </c>
    </row>
    <row r="29" spans="1:14" x14ac:dyDescent="0.35">
      <c r="A29" s="9" t="s">
        <v>149</v>
      </c>
      <c r="B29" s="41">
        <v>90</v>
      </c>
      <c r="C29" s="41"/>
      <c r="D29" s="41"/>
      <c r="E29" s="41"/>
      <c r="F29" s="41">
        <v>85</v>
      </c>
      <c r="G29" s="41">
        <v>113</v>
      </c>
      <c r="H29" s="41">
        <v>85</v>
      </c>
      <c r="I29" s="42">
        <v>137</v>
      </c>
      <c r="J29" s="42">
        <v>89</v>
      </c>
      <c r="K29" s="48">
        <f t="shared" si="2"/>
        <v>6</v>
      </c>
      <c r="L29" s="52">
        <f>SUM(feb!F29 + mrt!K29 + apr!L29+ mei!M29+ jun!K29+ K29)</f>
        <v>13</v>
      </c>
      <c r="M29" s="45">
        <f t="shared" si="3"/>
        <v>599</v>
      </c>
      <c r="N29" s="46">
        <f>SUM(feb!H29 + mrt!M29 + apr!N29+ mei!O29+ jun!M29+ M29)</f>
        <v>1236</v>
      </c>
    </row>
    <row r="30" spans="1:14" x14ac:dyDescent="0.35">
      <c r="A30" s="9" t="s">
        <v>150</v>
      </c>
      <c r="B30" s="41"/>
      <c r="C30" s="41"/>
      <c r="D30" s="41"/>
      <c r="E30" s="41"/>
      <c r="F30" s="41"/>
      <c r="G30" s="41"/>
      <c r="H30" s="41"/>
      <c r="I30" s="42"/>
      <c r="J30" s="42">
        <v>89</v>
      </c>
      <c r="K30" s="48">
        <f t="shared" si="2"/>
        <v>1</v>
      </c>
      <c r="L30" s="52">
        <f>SUM(feb!F30 + mrt!K30 + apr!L30+ mei!M30+ jun!K30+ K30)</f>
        <v>11</v>
      </c>
      <c r="M30" s="45">
        <f t="shared" si="3"/>
        <v>89</v>
      </c>
      <c r="N30" s="46">
        <f>SUM(feb!H30 + mrt!M30 + apr!N30+ mei!O30+ jun!M30+ M30)</f>
        <v>932</v>
      </c>
    </row>
    <row r="31" spans="1:14" x14ac:dyDescent="0.35">
      <c r="A31" s="9" t="s">
        <v>151</v>
      </c>
      <c r="B31" s="41"/>
      <c r="C31" s="41"/>
      <c r="D31" s="41"/>
      <c r="E31" s="41"/>
      <c r="F31" s="41"/>
      <c r="G31" s="41"/>
      <c r="H31" s="41"/>
      <c r="I31" s="42"/>
      <c r="J31" s="42"/>
      <c r="K31" s="48">
        <f t="shared" si="2"/>
        <v>0</v>
      </c>
      <c r="L31" s="52">
        <f>SUM(feb!F31 + mrt!K31 + apr!L31+ mei!M31+ jun!K31+ K31)</f>
        <v>0</v>
      </c>
      <c r="M31" s="45">
        <f t="shared" si="3"/>
        <v>0</v>
      </c>
      <c r="N31" s="46">
        <f>SUM(feb!H31 + mrt!M31 + apr!N31+ mei!O31+ jun!M31+ M31)</f>
        <v>0</v>
      </c>
    </row>
    <row r="32" spans="1:14" x14ac:dyDescent="0.35">
      <c r="A32" s="9" t="s">
        <v>7</v>
      </c>
      <c r="B32" s="41"/>
      <c r="C32" s="41"/>
      <c r="D32" s="41"/>
      <c r="E32" s="41"/>
      <c r="F32" s="41"/>
      <c r="G32" s="41"/>
      <c r="H32" s="41"/>
      <c r="I32" s="42"/>
      <c r="J32" s="42"/>
      <c r="K32" s="48">
        <f t="shared" ref="K32:K63" si="4">COUNT(B32:J32)</f>
        <v>0</v>
      </c>
      <c r="L32" s="52">
        <f>SUM(feb!F32 + mrt!K32 + apr!L32+ mei!M32+ jun!K32+ K32)</f>
        <v>23</v>
      </c>
      <c r="M32" s="45">
        <f t="shared" ref="M32:M63" si="5">SUM(B32:J32)</f>
        <v>0</v>
      </c>
      <c r="N32" s="46">
        <f>SUM(feb!H32 + mrt!M32 + apr!N32+ mei!O32+ jun!M32+ M32)</f>
        <v>2216</v>
      </c>
    </row>
    <row r="33" spans="1:14" x14ac:dyDescent="0.35">
      <c r="A33" s="20" t="s">
        <v>79</v>
      </c>
      <c r="B33" s="41"/>
      <c r="C33" s="41"/>
      <c r="D33" s="41"/>
      <c r="E33" s="41"/>
      <c r="F33" s="41"/>
      <c r="G33" s="41">
        <v>113</v>
      </c>
      <c r="H33" s="41"/>
      <c r="I33" s="42"/>
      <c r="J33" s="42">
        <v>89</v>
      </c>
      <c r="K33" s="48">
        <f t="shared" si="4"/>
        <v>2</v>
      </c>
      <c r="L33" s="52">
        <f>SUM(feb!F33 + mrt!K33 + apr!L33+ mei!M33+ jun!K33+ K33)</f>
        <v>9</v>
      </c>
      <c r="M33" s="45">
        <f t="shared" si="5"/>
        <v>202</v>
      </c>
      <c r="N33" s="46">
        <f>SUM(feb!H33 + mrt!M33 + apr!N33+ mei!O33+ jun!M33+ M33)</f>
        <v>752</v>
      </c>
    </row>
    <row r="34" spans="1:14" x14ac:dyDescent="0.35">
      <c r="A34" s="20" t="s">
        <v>94</v>
      </c>
      <c r="B34" s="41"/>
      <c r="C34" s="41"/>
      <c r="D34" s="41"/>
      <c r="E34" s="41">
        <v>65</v>
      </c>
      <c r="F34" s="41">
        <v>48</v>
      </c>
      <c r="G34" s="41"/>
      <c r="H34" s="41"/>
      <c r="I34" s="42">
        <v>50</v>
      </c>
      <c r="J34" s="42">
        <v>51</v>
      </c>
      <c r="K34" s="48">
        <f t="shared" si="4"/>
        <v>4</v>
      </c>
      <c r="L34" s="52">
        <f>SUM(feb!F34 + mrt!K34 + apr!L34+ mei!M34+ jun!K34+ K34)</f>
        <v>6</v>
      </c>
      <c r="M34" s="45">
        <f t="shared" si="5"/>
        <v>214</v>
      </c>
      <c r="N34" s="46">
        <f>SUM(feb!H34 + mrt!M34 + apr!N34+ mei!O34+ jun!M34+ M34)</f>
        <v>321</v>
      </c>
    </row>
    <row r="35" spans="1:14" x14ac:dyDescent="0.35">
      <c r="A35" s="20" t="s">
        <v>96</v>
      </c>
      <c r="B35" s="41"/>
      <c r="C35" s="41"/>
      <c r="D35" s="41"/>
      <c r="E35" s="41">
        <v>127</v>
      </c>
      <c r="F35" s="41">
        <v>85</v>
      </c>
      <c r="G35" s="41"/>
      <c r="H35" s="41">
        <v>85</v>
      </c>
      <c r="I35" s="42"/>
      <c r="J35" s="42"/>
      <c r="K35" s="48">
        <f t="shared" si="4"/>
        <v>3</v>
      </c>
      <c r="L35" s="52">
        <f>SUM(feb!F35 + mrt!K35 + apr!L35+ mei!M35+ jun!K35+ K35)</f>
        <v>10</v>
      </c>
      <c r="M35" s="45">
        <f t="shared" si="5"/>
        <v>297</v>
      </c>
      <c r="N35" s="46">
        <f>SUM(feb!H35 + mrt!M35 + apr!N35+ mei!O35+ jun!M35+ M35)</f>
        <v>896</v>
      </c>
    </row>
    <row r="36" spans="1:14" x14ac:dyDescent="0.35">
      <c r="A36" s="20" t="s">
        <v>104</v>
      </c>
      <c r="B36" s="41"/>
      <c r="C36" s="41"/>
      <c r="D36" s="41"/>
      <c r="E36" s="41"/>
      <c r="F36" s="41"/>
      <c r="G36" s="41"/>
      <c r="H36" s="41"/>
      <c r="I36" s="42"/>
      <c r="J36" s="42"/>
      <c r="K36" s="48">
        <f t="shared" si="4"/>
        <v>0</v>
      </c>
      <c r="L36" s="52">
        <f>SUM(feb!F36 + mrt!K36 + apr!L36+ mei!M36+ jun!K36+ K36)</f>
        <v>17</v>
      </c>
      <c r="M36" s="45">
        <f t="shared" si="5"/>
        <v>0</v>
      </c>
      <c r="N36" s="46">
        <f>SUM(feb!H36 + mrt!M36 + apr!N36+ mei!O36+ jun!M36+ M36)</f>
        <v>1651</v>
      </c>
    </row>
    <row r="37" spans="1:14" x14ac:dyDescent="0.35">
      <c r="A37" s="20" t="s">
        <v>109</v>
      </c>
      <c r="B37" s="41"/>
      <c r="C37" s="41"/>
      <c r="D37" s="41"/>
      <c r="E37" s="41"/>
      <c r="F37" s="41"/>
      <c r="G37" s="41"/>
      <c r="H37" s="41"/>
      <c r="I37" s="42"/>
      <c r="J37" s="42"/>
      <c r="K37" s="48">
        <f t="shared" si="4"/>
        <v>0</v>
      </c>
      <c r="L37" s="52">
        <f>SUM(feb!F37 + mrt!K37 + apr!L37+ mei!M37+ jun!K37+ K37)</f>
        <v>22</v>
      </c>
      <c r="M37" s="45">
        <f t="shared" si="5"/>
        <v>0</v>
      </c>
      <c r="N37" s="46">
        <f>SUM(feb!H37 + mrt!M37 + apr!N37+ mei!O37+ jun!M37+ M37)</f>
        <v>2041</v>
      </c>
    </row>
    <row r="38" spans="1:14" x14ac:dyDescent="0.35">
      <c r="A38" s="20" t="s">
        <v>72</v>
      </c>
      <c r="B38" s="41"/>
      <c r="C38" s="41"/>
      <c r="D38" s="41"/>
      <c r="E38" s="41"/>
      <c r="F38" s="41"/>
      <c r="G38" s="41"/>
      <c r="H38" s="41"/>
      <c r="I38" s="42"/>
      <c r="J38" s="42"/>
      <c r="K38" s="48">
        <f t="shared" si="4"/>
        <v>0</v>
      </c>
      <c r="L38" s="52">
        <f>SUM(feb!F38 + mrt!K38 + apr!L38+ mei!M38+ jun!K38+ K38)</f>
        <v>0</v>
      </c>
      <c r="M38" s="45">
        <f t="shared" si="5"/>
        <v>0</v>
      </c>
      <c r="N38" s="46">
        <f>SUM(feb!H38 + mrt!M38 + apr!N38+ mei!O38+ jun!M38+ M38)</f>
        <v>0</v>
      </c>
    </row>
    <row r="39" spans="1:14" x14ac:dyDescent="0.35">
      <c r="A39" s="20" t="s">
        <v>90</v>
      </c>
      <c r="B39" s="41"/>
      <c r="C39" s="41"/>
      <c r="D39" s="41"/>
      <c r="E39" s="41"/>
      <c r="F39" s="41"/>
      <c r="G39" s="41"/>
      <c r="H39" s="41"/>
      <c r="I39" s="42"/>
      <c r="J39" s="42"/>
      <c r="K39" s="48">
        <f t="shared" si="4"/>
        <v>0</v>
      </c>
      <c r="L39" s="52">
        <f>SUM(feb!F39 + mrt!K39 + apr!L39+ mei!M39+ jun!K39+ K39)</f>
        <v>3</v>
      </c>
      <c r="M39" s="45">
        <f t="shared" si="5"/>
        <v>0</v>
      </c>
      <c r="N39" s="46">
        <f>SUM(feb!H39 + mrt!M39 + apr!N39+ mei!O39+ jun!M39+ M39)</f>
        <v>175</v>
      </c>
    </row>
    <row r="40" spans="1:14" x14ac:dyDescent="0.35">
      <c r="A40" s="9" t="s">
        <v>77</v>
      </c>
      <c r="B40" s="41"/>
      <c r="C40" s="41"/>
      <c r="D40" s="41"/>
      <c r="E40" s="41"/>
      <c r="F40" s="41"/>
      <c r="G40" s="41"/>
      <c r="H40" s="41"/>
      <c r="I40" s="42"/>
      <c r="J40" s="42"/>
      <c r="K40" s="48">
        <f t="shared" si="4"/>
        <v>0</v>
      </c>
      <c r="L40" s="52">
        <f>SUM(feb!F40 + mrt!K40 + apr!L40+ mei!M40+ jun!K40+ K40)</f>
        <v>3</v>
      </c>
      <c r="M40" s="45">
        <f t="shared" si="5"/>
        <v>0</v>
      </c>
      <c r="N40" s="46">
        <f>SUM(feb!H40 + mrt!M40 + apr!N40+ mei!O40+ jun!M40+ M40)</f>
        <v>164</v>
      </c>
    </row>
    <row r="41" spans="1:14" x14ac:dyDescent="0.35">
      <c r="A41" s="9" t="s">
        <v>8</v>
      </c>
      <c r="B41" s="41">
        <v>52</v>
      </c>
      <c r="C41" s="41">
        <v>54</v>
      </c>
      <c r="D41" s="41">
        <v>51</v>
      </c>
      <c r="E41" s="41"/>
      <c r="F41" s="41">
        <v>48</v>
      </c>
      <c r="G41" s="41"/>
      <c r="H41" s="41">
        <v>51</v>
      </c>
      <c r="I41" s="42"/>
      <c r="J41" s="42">
        <v>51</v>
      </c>
      <c r="K41" s="48">
        <f t="shared" si="4"/>
        <v>6</v>
      </c>
      <c r="L41" s="52">
        <f>SUM(feb!F41 + mrt!K41 + apr!L41+ mei!M41+ jun!K41+ K41)</f>
        <v>22</v>
      </c>
      <c r="M41" s="45">
        <f t="shared" si="5"/>
        <v>307</v>
      </c>
      <c r="N41" s="46">
        <f>SUM(feb!H41 + mrt!M41 + apr!N41+ mei!O41+ jun!M41+ M41)</f>
        <v>1142</v>
      </c>
    </row>
    <row r="42" spans="1:14" x14ac:dyDescent="0.35">
      <c r="A42" s="9" t="s">
        <v>50</v>
      </c>
      <c r="B42" s="41">
        <v>53</v>
      </c>
      <c r="C42" s="41">
        <v>82</v>
      </c>
      <c r="D42" s="41">
        <v>54</v>
      </c>
      <c r="E42" s="41">
        <v>81</v>
      </c>
      <c r="F42" s="41">
        <v>56</v>
      </c>
      <c r="G42" s="41">
        <v>86</v>
      </c>
      <c r="H42" s="41">
        <v>62</v>
      </c>
      <c r="I42" s="42">
        <v>90</v>
      </c>
      <c r="J42" s="42">
        <v>51</v>
      </c>
      <c r="K42" s="48">
        <f t="shared" si="4"/>
        <v>9</v>
      </c>
      <c r="L42" s="52">
        <f>SUM(feb!F42 + mrt!K42 + apr!L42+ mei!M42+ jun!K42+ K42)</f>
        <v>44</v>
      </c>
      <c r="M42" s="45">
        <f t="shared" si="5"/>
        <v>615</v>
      </c>
      <c r="N42" s="46">
        <f>SUM(feb!H42 + mrt!M42 + apr!N42+ mei!O42+ jun!M42+ M42)</f>
        <v>3055</v>
      </c>
    </row>
    <row r="43" spans="1:14" x14ac:dyDescent="0.35">
      <c r="A43" s="9" t="s">
        <v>108</v>
      </c>
      <c r="B43" s="41"/>
      <c r="C43" s="41"/>
      <c r="D43" s="41"/>
      <c r="E43" s="41">
        <v>131</v>
      </c>
      <c r="F43" s="41">
        <v>79</v>
      </c>
      <c r="G43" s="41"/>
      <c r="H43" s="41">
        <v>79</v>
      </c>
      <c r="I43" s="42"/>
      <c r="J43" s="42"/>
      <c r="K43" s="48">
        <f t="shared" si="4"/>
        <v>3</v>
      </c>
      <c r="L43" s="52">
        <f>SUM(feb!F43 + mrt!K43 + apr!L43+ mei!M43+ jun!K43+ K43)</f>
        <v>23</v>
      </c>
      <c r="M43" s="45">
        <f t="shared" si="5"/>
        <v>289</v>
      </c>
      <c r="N43" s="46">
        <f>SUM(feb!H43 + mrt!M43 + apr!N43+ mei!O43+ jun!M43+ M43)</f>
        <v>1947</v>
      </c>
    </row>
    <row r="44" spans="1:14" x14ac:dyDescent="0.35">
      <c r="A44" s="9" t="s">
        <v>80</v>
      </c>
      <c r="B44" s="41"/>
      <c r="C44" s="41"/>
      <c r="D44" s="41">
        <v>83</v>
      </c>
      <c r="E44" s="41"/>
      <c r="F44" s="41"/>
      <c r="G44" s="41">
        <v>113</v>
      </c>
      <c r="H44" s="41">
        <v>85</v>
      </c>
      <c r="I44" s="42"/>
      <c r="J44" s="42"/>
      <c r="K44" s="48">
        <f t="shared" si="4"/>
        <v>3</v>
      </c>
      <c r="L44" s="52">
        <f>SUM(feb!F44 + mrt!K44 + apr!L44+ mei!M44+ jun!K44+ K44)</f>
        <v>20</v>
      </c>
      <c r="M44" s="45">
        <f t="shared" si="5"/>
        <v>281</v>
      </c>
      <c r="N44" s="46">
        <f>SUM(feb!H44 + mrt!M44 + apr!N44+ mei!O44+ jun!M44+ M44)</f>
        <v>1782</v>
      </c>
    </row>
    <row r="45" spans="1:14" x14ac:dyDescent="0.35">
      <c r="A45" s="9" t="s">
        <v>24</v>
      </c>
      <c r="B45" s="41"/>
      <c r="C45" s="41"/>
      <c r="D45" s="41"/>
      <c r="E45" s="41"/>
      <c r="F45" s="41"/>
      <c r="G45" s="41"/>
      <c r="H45" s="41"/>
      <c r="I45" s="42"/>
      <c r="J45" s="42"/>
      <c r="K45" s="48">
        <f t="shared" si="4"/>
        <v>0</v>
      </c>
      <c r="L45" s="52">
        <f>SUM(feb!F45 + mrt!K45 + apr!L45+ mei!M45+ jun!K45+ K45)</f>
        <v>0</v>
      </c>
      <c r="M45" s="45">
        <f t="shared" si="5"/>
        <v>0</v>
      </c>
      <c r="N45" s="46">
        <f>SUM(feb!H45 + mrt!M45 + apr!N45+ mei!O45+ jun!M45+ M45)</f>
        <v>0</v>
      </c>
    </row>
    <row r="46" spans="1:14" x14ac:dyDescent="0.35">
      <c r="A46" s="9" t="s">
        <v>64</v>
      </c>
      <c r="B46" s="41"/>
      <c r="C46" s="41"/>
      <c r="D46" s="41"/>
      <c r="E46" s="41"/>
      <c r="F46" s="41"/>
      <c r="G46" s="41"/>
      <c r="H46" s="41"/>
      <c r="I46" s="42"/>
      <c r="J46" s="42"/>
      <c r="K46" s="48">
        <f t="shared" si="4"/>
        <v>0</v>
      </c>
      <c r="L46" s="52">
        <f>SUM(feb!F46 + mrt!K46 + apr!L46+ mei!M46+ jun!K46+ K46)</f>
        <v>0</v>
      </c>
      <c r="M46" s="45">
        <f t="shared" si="5"/>
        <v>0</v>
      </c>
      <c r="N46" s="46">
        <f>SUM(feb!H46 + mrt!M46 + apr!N46+ mei!O46+ jun!M46+ M46)</f>
        <v>0</v>
      </c>
    </row>
    <row r="47" spans="1:14" x14ac:dyDescent="0.35">
      <c r="A47" s="9" t="s">
        <v>9</v>
      </c>
      <c r="B47" s="41"/>
      <c r="C47" s="41"/>
      <c r="D47" s="41"/>
      <c r="E47" s="41"/>
      <c r="F47" s="41"/>
      <c r="G47" s="41"/>
      <c r="H47" s="41"/>
      <c r="I47" s="42"/>
      <c r="J47" s="42"/>
      <c r="K47" s="48">
        <f t="shared" si="4"/>
        <v>0</v>
      </c>
      <c r="L47" s="52">
        <f>SUM(feb!F47 + mrt!K47 + apr!L47+ mei!M47+ jun!K47+ K47)</f>
        <v>0</v>
      </c>
      <c r="M47" s="45">
        <f t="shared" si="5"/>
        <v>0</v>
      </c>
      <c r="N47" s="46">
        <f>SUM(feb!H47 + mrt!M47 + apr!N47+ mei!O47+ jun!M47+ M47)</f>
        <v>0</v>
      </c>
    </row>
    <row r="48" spans="1:14" x14ac:dyDescent="0.35">
      <c r="A48" s="9" t="s">
        <v>78</v>
      </c>
      <c r="B48" s="41"/>
      <c r="C48" s="41"/>
      <c r="D48" s="41"/>
      <c r="E48" s="41"/>
      <c r="F48" s="41"/>
      <c r="G48" s="41">
        <v>96</v>
      </c>
      <c r="H48" s="41"/>
      <c r="I48" s="42"/>
      <c r="J48" s="42"/>
      <c r="K48" s="48">
        <f t="shared" si="4"/>
        <v>1</v>
      </c>
      <c r="L48" s="52">
        <f>SUM(feb!F48 + mrt!K48 + apr!L48+ mei!M48+ jun!K48+ K48)</f>
        <v>27</v>
      </c>
      <c r="M48" s="45">
        <f t="shared" si="5"/>
        <v>96</v>
      </c>
      <c r="N48" s="46">
        <f>SUM(feb!H48 + mrt!M48 + apr!N48+ mei!O48+ jun!M48+ M48)</f>
        <v>2203</v>
      </c>
    </row>
    <row r="49" spans="1:14" x14ac:dyDescent="0.35">
      <c r="A49" s="9" t="s">
        <v>10</v>
      </c>
      <c r="B49" s="41">
        <v>90</v>
      </c>
      <c r="C49" s="41">
        <v>130</v>
      </c>
      <c r="D49" s="41">
        <v>83</v>
      </c>
      <c r="E49" s="41">
        <v>127</v>
      </c>
      <c r="F49" s="41">
        <v>85</v>
      </c>
      <c r="G49" s="41">
        <v>113</v>
      </c>
      <c r="H49" s="41"/>
      <c r="I49" s="42"/>
      <c r="J49" s="42">
        <v>89</v>
      </c>
      <c r="K49" s="48">
        <f t="shared" si="4"/>
        <v>7</v>
      </c>
      <c r="L49" s="52">
        <f>SUM(feb!F49 + mrt!K49 + apr!L49+ mei!M49+ jun!K49+ K49)</f>
        <v>38</v>
      </c>
      <c r="M49" s="45">
        <f t="shared" si="5"/>
        <v>717</v>
      </c>
      <c r="N49" s="46">
        <f>SUM(feb!H49 + mrt!M49 + apr!N49+ mei!O49+ jun!M49+ M49)</f>
        <v>3470</v>
      </c>
    </row>
    <row r="50" spans="1:14" x14ac:dyDescent="0.35">
      <c r="A50" s="9" t="s">
        <v>53</v>
      </c>
      <c r="B50" s="41">
        <v>52</v>
      </c>
      <c r="C50" s="41">
        <v>54</v>
      </c>
      <c r="D50" s="41">
        <v>51</v>
      </c>
      <c r="E50" s="41">
        <v>65</v>
      </c>
      <c r="F50" s="41"/>
      <c r="G50" s="41"/>
      <c r="H50" s="41">
        <v>51</v>
      </c>
      <c r="I50" s="42">
        <v>50</v>
      </c>
      <c r="J50" s="42">
        <v>51</v>
      </c>
      <c r="K50" s="48">
        <f t="shared" si="4"/>
        <v>7</v>
      </c>
      <c r="L50" s="52">
        <f>SUM(feb!F50 + mrt!K50 + apr!L50+ mei!M50+ jun!K50+ K50)</f>
        <v>28</v>
      </c>
      <c r="M50" s="45">
        <f t="shared" si="5"/>
        <v>374</v>
      </c>
      <c r="N50" s="46">
        <f>SUM(feb!H50 + mrt!M50 + apr!N50+ mei!O50+ jun!M50+ M50)</f>
        <v>1440</v>
      </c>
    </row>
    <row r="51" spans="1:14" x14ac:dyDescent="0.35">
      <c r="A51" s="9" t="s">
        <v>11</v>
      </c>
      <c r="B51" s="41">
        <v>52</v>
      </c>
      <c r="C51" s="41"/>
      <c r="D51" s="41"/>
      <c r="E51" s="41"/>
      <c r="F51" s="41"/>
      <c r="G51" s="41"/>
      <c r="H51" s="41"/>
      <c r="I51" s="42"/>
      <c r="J51" s="42">
        <v>51</v>
      </c>
      <c r="K51" s="48">
        <f t="shared" si="4"/>
        <v>2</v>
      </c>
      <c r="L51" s="52">
        <f>SUM(feb!F51 + mrt!K51 + apr!L51+ mei!M51+ jun!K51+ K51)</f>
        <v>12</v>
      </c>
      <c r="M51" s="45">
        <f t="shared" si="5"/>
        <v>103</v>
      </c>
      <c r="N51" s="46">
        <f>SUM(feb!H51 + mrt!M51 + apr!N51+ mei!O51+ jun!M51+ M51)</f>
        <v>643</v>
      </c>
    </row>
    <row r="52" spans="1:14" x14ac:dyDescent="0.35">
      <c r="A52" s="9" t="s">
        <v>49</v>
      </c>
      <c r="B52" s="41"/>
      <c r="C52" s="41"/>
      <c r="D52" s="41"/>
      <c r="E52" s="41"/>
      <c r="F52" s="41"/>
      <c r="G52" s="41"/>
      <c r="H52" s="41"/>
      <c r="I52" s="42"/>
      <c r="J52" s="42"/>
      <c r="K52" s="48">
        <f t="shared" si="4"/>
        <v>0</v>
      </c>
      <c r="L52" s="52">
        <f>SUM(feb!F52 + mrt!K52 + apr!L52+ mei!M52+ jun!K52+ K52)</f>
        <v>1</v>
      </c>
      <c r="M52" s="45">
        <f t="shared" si="5"/>
        <v>0</v>
      </c>
      <c r="N52" s="46">
        <f>SUM(feb!H52 + mrt!M52 + apr!N52+ mei!O52+ jun!M52+ M52)</f>
        <v>80</v>
      </c>
    </row>
    <row r="53" spans="1:14" x14ac:dyDescent="0.35">
      <c r="A53" s="9" t="s">
        <v>23</v>
      </c>
      <c r="B53" s="41"/>
      <c r="C53" s="41"/>
      <c r="D53" s="41"/>
      <c r="E53" s="41"/>
      <c r="F53" s="41"/>
      <c r="G53" s="41"/>
      <c r="H53" s="41"/>
      <c r="I53" s="42"/>
      <c r="J53" s="42"/>
      <c r="K53" s="48">
        <f t="shared" si="4"/>
        <v>0</v>
      </c>
      <c r="L53" s="52">
        <f>SUM(feb!F53 + mrt!K53 + apr!L53+ mei!M53+ jun!K53+ K53)</f>
        <v>1</v>
      </c>
      <c r="M53" s="45">
        <f t="shared" si="5"/>
        <v>0</v>
      </c>
      <c r="N53" s="46">
        <f>SUM(feb!H53 + mrt!M53 + apr!N53+ mei!O53+ jun!M53+ M53)</f>
        <v>48</v>
      </c>
    </row>
    <row r="54" spans="1:14" x14ac:dyDescent="0.35">
      <c r="A54" s="9" t="s">
        <v>120</v>
      </c>
      <c r="B54" s="41"/>
      <c r="C54" s="41"/>
      <c r="D54" s="41"/>
      <c r="E54" s="41"/>
      <c r="F54" s="41"/>
      <c r="G54" s="41"/>
      <c r="H54" s="41"/>
      <c r="I54" s="42"/>
      <c r="J54" s="42"/>
      <c r="K54" s="48">
        <f t="shared" si="4"/>
        <v>0</v>
      </c>
      <c r="L54" s="52">
        <f>SUM(feb!F54 + mrt!K54 + apr!L54+ mei!M54+ jun!K54+ K54)</f>
        <v>0</v>
      </c>
      <c r="M54" s="45">
        <f t="shared" si="5"/>
        <v>0</v>
      </c>
      <c r="N54" s="46">
        <f>SUM(feb!H54 + mrt!M54 + apr!N54+ mei!O54+ jun!M54+ M54)</f>
        <v>0</v>
      </c>
    </row>
    <row r="55" spans="1:14" x14ac:dyDescent="0.35">
      <c r="A55" s="9" t="s">
        <v>85</v>
      </c>
      <c r="B55" s="41">
        <v>79</v>
      </c>
      <c r="C55" s="41">
        <v>109</v>
      </c>
      <c r="D55" s="41"/>
      <c r="E55" s="41"/>
      <c r="F55" s="41"/>
      <c r="G55" s="41"/>
      <c r="H55" s="41"/>
      <c r="I55" s="42"/>
      <c r="J55" s="42"/>
      <c r="K55" s="48">
        <f t="shared" si="4"/>
        <v>2</v>
      </c>
      <c r="L55" s="52">
        <f>SUM(feb!F55 + mrt!K55 + apr!L55+ mei!M55+ jun!K55+ K55)</f>
        <v>29</v>
      </c>
      <c r="M55" s="45">
        <f t="shared" si="5"/>
        <v>188</v>
      </c>
      <c r="N55" s="46">
        <f>SUM(feb!H55 + mrt!M55 + apr!N55+ mei!O55+ jun!M55+ M55)</f>
        <v>2435</v>
      </c>
    </row>
    <row r="56" spans="1:14" x14ac:dyDescent="0.35">
      <c r="A56" s="9" t="s">
        <v>69</v>
      </c>
      <c r="B56" s="41">
        <v>79</v>
      </c>
      <c r="C56" s="41">
        <v>109</v>
      </c>
      <c r="D56" s="41"/>
      <c r="E56" s="41">
        <v>131</v>
      </c>
      <c r="F56" s="41">
        <v>79</v>
      </c>
      <c r="G56" s="41">
        <v>96</v>
      </c>
      <c r="H56" s="41"/>
      <c r="I56" s="42"/>
      <c r="J56" s="42">
        <v>90</v>
      </c>
      <c r="K56" s="48">
        <f t="shared" si="4"/>
        <v>6</v>
      </c>
      <c r="L56" s="52">
        <f>SUM(feb!F56 + mrt!K56 + apr!L56+ mei!M56+ jun!K56+ K56)</f>
        <v>34</v>
      </c>
      <c r="M56" s="45">
        <f t="shared" si="5"/>
        <v>584</v>
      </c>
      <c r="N56" s="46">
        <f>SUM(feb!H56 + mrt!M56 + apr!N56+ mei!O56+ jun!M56+ M56)</f>
        <v>2907</v>
      </c>
    </row>
    <row r="57" spans="1:14" x14ac:dyDescent="0.35">
      <c r="A57" s="9" t="s">
        <v>105</v>
      </c>
      <c r="B57" s="41"/>
      <c r="C57" s="41"/>
      <c r="D57" s="41"/>
      <c r="E57" s="41"/>
      <c r="F57" s="41"/>
      <c r="G57" s="41"/>
      <c r="H57" s="41"/>
      <c r="I57" s="42"/>
      <c r="J57" s="42"/>
      <c r="K57" s="48">
        <f t="shared" si="4"/>
        <v>0</v>
      </c>
      <c r="L57" s="52">
        <f>SUM(feb!F57 + mrt!K57 + apr!L57+ mei!M57+ jun!K57+ K57)</f>
        <v>0</v>
      </c>
      <c r="M57" s="45">
        <f t="shared" si="5"/>
        <v>0</v>
      </c>
      <c r="N57" s="46">
        <f>SUM(feb!H57 + mrt!M57 + apr!N57+ mei!O57+ jun!M57+ M57)</f>
        <v>0</v>
      </c>
    </row>
    <row r="58" spans="1:14" x14ac:dyDescent="0.35">
      <c r="A58" s="9" t="s">
        <v>57</v>
      </c>
      <c r="B58" s="41"/>
      <c r="C58" s="41"/>
      <c r="D58" s="41"/>
      <c r="E58" s="41"/>
      <c r="F58" s="41"/>
      <c r="G58" s="41"/>
      <c r="H58" s="41"/>
      <c r="I58" s="42"/>
      <c r="J58" s="42"/>
      <c r="K58" s="48">
        <f t="shared" si="4"/>
        <v>0</v>
      </c>
      <c r="L58" s="52">
        <f>SUM(feb!F58 + mrt!K58 + apr!L58+ mei!M58+ jun!K59+ K58)</f>
        <v>0</v>
      </c>
      <c r="M58" s="45">
        <f t="shared" si="5"/>
        <v>0</v>
      </c>
      <c r="N58" s="46">
        <f>SUM(feb!H58 + mrt!M58 + apr!N58+ mei!O58+ jun!M59+ M58)</f>
        <v>0</v>
      </c>
    </row>
    <row r="59" spans="1:14" x14ac:dyDescent="0.35">
      <c r="A59" s="9" t="s">
        <v>152</v>
      </c>
      <c r="B59" s="41">
        <v>90</v>
      </c>
      <c r="C59" s="41"/>
      <c r="D59" s="41">
        <v>83</v>
      </c>
      <c r="E59" s="41">
        <v>127</v>
      </c>
      <c r="F59" s="41">
        <v>85</v>
      </c>
      <c r="G59" s="41">
        <v>113</v>
      </c>
      <c r="H59" s="41"/>
      <c r="I59" s="42"/>
      <c r="J59" s="42"/>
      <c r="K59" s="48">
        <f t="shared" ref="K59" si="6">COUNT(B59:J59)</f>
        <v>5</v>
      </c>
      <c r="L59" s="52">
        <f>SUM(feb!F59 + mrt!K59 + apr!L59+ mei!M59+ jun!K60+ K59)</f>
        <v>14</v>
      </c>
      <c r="M59" s="45">
        <f t="shared" ref="M59" si="7">SUM(B59:J59)</f>
        <v>498</v>
      </c>
      <c r="N59" s="46">
        <f>SUM(feb!H59 + mrt!M59 + apr!N59+ mei!O59+ jun!M60+ M59)</f>
        <v>1309</v>
      </c>
    </row>
    <row r="60" spans="1:14" x14ac:dyDescent="0.35">
      <c r="A60" s="9" t="s">
        <v>51</v>
      </c>
      <c r="B60" s="41"/>
      <c r="C60" s="41">
        <v>109</v>
      </c>
      <c r="D60" s="41"/>
      <c r="E60" s="41"/>
      <c r="F60" s="41"/>
      <c r="G60" s="41"/>
      <c r="H60" s="41">
        <v>62</v>
      </c>
      <c r="I60" s="42"/>
      <c r="J60" s="42"/>
      <c r="K60" s="48">
        <f t="shared" si="4"/>
        <v>2</v>
      </c>
      <c r="L60" s="52">
        <f>SUM(feb!F60 + mrt!K60 + apr!L60+ mei!M60+ jun!K60+ K60)</f>
        <v>14</v>
      </c>
      <c r="M60" s="45">
        <f t="shared" si="5"/>
        <v>171</v>
      </c>
      <c r="N60" s="46">
        <f>SUM(feb!H60 + mrt!M60 + apr!N60+ mei!O60+ jun!M60+ M60)</f>
        <v>990</v>
      </c>
    </row>
    <row r="61" spans="1:14" x14ac:dyDescent="0.35">
      <c r="A61" s="9" t="s">
        <v>70</v>
      </c>
      <c r="B61" s="41"/>
      <c r="C61" s="41"/>
      <c r="D61" s="41"/>
      <c r="E61" s="41"/>
      <c r="F61" s="41"/>
      <c r="G61" s="41"/>
      <c r="H61" s="41"/>
      <c r="I61" s="42"/>
      <c r="J61" s="42"/>
      <c r="K61" s="48">
        <f t="shared" si="4"/>
        <v>0</v>
      </c>
      <c r="L61" s="52">
        <f>SUM(feb!F61 + mrt!K61 + apr!L61+ mei!M61+ jun!K61+ K61)</f>
        <v>2</v>
      </c>
      <c r="M61" s="45">
        <f t="shared" si="5"/>
        <v>0</v>
      </c>
      <c r="N61" s="46">
        <f>SUM(feb!H61 + mrt!M61 + apr!N61+ mei!O61+ jun!M61+ M61)</f>
        <v>181</v>
      </c>
    </row>
    <row r="62" spans="1:14" x14ac:dyDescent="0.35">
      <c r="A62" s="9" t="s">
        <v>12</v>
      </c>
      <c r="B62" s="41"/>
      <c r="C62" s="41"/>
      <c r="D62" s="41"/>
      <c r="E62" s="41"/>
      <c r="F62" s="41"/>
      <c r="G62" s="41"/>
      <c r="H62" s="41"/>
      <c r="I62" s="42"/>
      <c r="J62" s="42"/>
      <c r="K62" s="48">
        <f t="shared" si="4"/>
        <v>0</v>
      </c>
      <c r="L62" s="52">
        <f>SUM(feb!F62 + mrt!K62 + apr!L62+ mei!M62+ jun!K62+ K62)</f>
        <v>2</v>
      </c>
      <c r="M62" s="45">
        <f t="shared" si="5"/>
        <v>0</v>
      </c>
      <c r="N62" s="46">
        <f>SUM(feb!H62 + mrt!M62 + apr!N62+ mei!O62+ jun!M62+ M62)</f>
        <v>108</v>
      </c>
    </row>
    <row r="63" spans="1:14" x14ac:dyDescent="0.35">
      <c r="A63" s="9" t="s">
        <v>61</v>
      </c>
      <c r="B63" s="41">
        <v>52</v>
      </c>
      <c r="C63" s="41"/>
      <c r="D63" s="41">
        <v>51</v>
      </c>
      <c r="E63" s="41"/>
      <c r="F63" s="41"/>
      <c r="G63" s="41"/>
      <c r="H63" s="41"/>
      <c r="I63" s="42"/>
      <c r="J63" s="42">
        <v>51</v>
      </c>
      <c r="K63" s="48">
        <f t="shared" si="4"/>
        <v>3</v>
      </c>
      <c r="L63" s="52">
        <f>SUM(feb!F63 + mrt!K63 + apr!L63+ mei!M63+ jun!K63+ K63)</f>
        <v>11</v>
      </c>
      <c r="M63" s="45">
        <f t="shared" si="5"/>
        <v>154</v>
      </c>
      <c r="N63" s="46">
        <f>SUM(feb!H63 + mrt!M63 + apr!N63+ mei!O63+ jun!M63+ M63)</f>
        <v>556</v>
      </c>
    </row>
    <row r="64" spans="1:14" x14ac:dyDescent="0.35">
      <c r="A64" s="9" t="s">
        <v>73</v>
      </c>
      <c r="B64" s="41">
        <v>90</v>
      </c>
      <c r="C64" s="41">
        <v>130</v>
      </c>
      <c r="D64" s="41">
        <v>83</v>
      </c>
      <c r="E64" s="41"/>
      <c r="F64" s="41"/>
      <c r="G64" s="41">
        <v>113</v>
      </c>
      <c r="H64" s="41">
        <v>85</v>
      </c>
      <c r="I64" s="42"/>
      <c r="J64" s="42">
        <v>89</v>
      </c>
      <c r="K64" s="48">
        <f t="shared" ref="K64:K95" si="8">COUNT(B64:J64)</f>
        <v>6</v>
      </c>
      <c r="L64" s="52">
        <f>SUM(feb!F64 + mrt!K64 + apr!L64+ mei!M64+ jun!K64+ K64)</f>
        <v>31</v>
      </c>
      <c r="M64" s="45">
        <f t="shared" ref="M64:M95" si="9">SUM(B64:J64)</f>
        <v>590</v>
      </c>
      <c r="N64" s="46">
        <f>SUM(feb!H64 + mrt!M64 + apr!N64+ mei!O64+ jun!M64+ M64)</f>
        <v>2737</v>
      </c>
    </row>
    <row r="65" spans="1:14" x14ac:dyDescent="0.35">
      <c r="A65" s="9" t="s">
        <v>122</v>
      </c>
      <c r="B65" s="41"/>
      <c r="C65" s="41">
        <v>130</v>
      </c>
      <c r="D65" s="41"/>
      <c r="E65" s="41">
        <v>127</v>
      </c>
      <c r="F65" s="41">
        <v>85</v>
      </c>
      <c r="G65" s="41">
        <v>113</v>
      </c>
      <c r="H65" s="41"/>
      <c r="I65" s="42"/>
      <c r="J65" s="42"/>
      <c r="K65" s="48">
        <f t="shared" si="8"/>
        <v>4</v>
      </c>
      <c r="L65" s="52">
        <f>SUM(feb!F65 + mrt!K65 + apr!L65+ mei!M65+ jun!K65+ K65)</f>
        <v>28</v>
      </c>
      <c r="M65" s="45">
        <f t="shared" si="9"/>
        <v>455</v>
      </c>
      <c r="N65" s="46">
        <f>SUM(feb!H65 + mrt!M65 + apr!N65+ mei!O65+ jun!M65+ M65)</f>
        <v>2620</v>
      </c>
    </row>
    <row r="66" spans="1:14" x14ac:dyDescent="0.35">
      <c r="A66" s="9" t="s">
        <v>13</v>
      </c>
      <c r="B66" s="41"/>
      <c r="C66" s="41"/>
      <c r="D66" s="41">
        <v>54</v>
      </c>
      <c r="E66" s="41"/>
      <c r="F66" s="41"/>
      <c r="G66" s="41"/>
      <c r="H66" s="41"/>
      <c r="I66" s="42"/>
      <c r="J66" s="42">
        <v>89</v>
      </c>
      <c r="K66" s="48">
        <f t="shared" si="8"/>
        <v>2</v>
      </c>
      <c r="L66" s="52">
        <f>SUM(feb!F66 + mrt!K66 + apr!L66+ mei!M66+ jun!K66+ K66)</f>
        <v>13</v>
      </c>
      <c r="M66" s="45">
        <f t="shared" si="9"/>
        <v>143</v>
      </c>
      <c r="N66" s="46">
        <f>SUM(feb!H66 + mrt!M66 + apr!N66+ mei!O66+ jun!M66+ M66)</f>
        <v>1132</v>
      </c>
    </row>
    <row r="67" spans="1:14" x14ac:dyDescent="0.35">
      <c r="A67" s="9" t="s">
        <v>47</v>
      </c>
      <c r="B67" s="41">
        <v>90</v>
      </c>
      <c r="C67" s="41">
        <v>168</v>
      </c>
      <c r="D67" s="41">
        <v>83</v>
      </c>
      <c r="E67" s="41">
        <v>161</v>
      </c>
      <c r="F67" s="41">
        <v>85</v>
      </c>
      <c r="G67" s="41">
        <v>155</v>
      </c>
      <c r="H67" s="41">
        <v>106</v>
      </c>
      <c r="I67" s="42">
        <v>198</v>
      </c>
      <c r="J67" s="42">
        <v>89</v>
      </c>
      <c r="K67" s="48">
        <f t="shared" si="8"/>
        <v>9</v>
      </c>
      <c r="L67" s="52">
        <f>SUM(feb!F67 + mrt!K67 + apr!L67+ mei!M67+ jun!K67+ K67)</f>
        <v>47</v>
      </c>
      <c r="M67" s="45">
        <f t="shared" si="9"/>
        <v>1135</v>
      </c>
      <c r="N67" s="46">
        <f>SUM(feb!H67 + mrt!M67 + apr!N67+ mei!O67+ jun!M67+ M67)</f>
        <v>4940</v>
      </c>
    </row>
    <row r="68" spans="1:14" x14ac:dyDescent="0.35">
      <c r="A68" s="9" t="s">
        <v>86</v>
      </c>
      <c r="B68" s="41">
        <v>52</v>
      </c>
      <c r="C68" s="41"/>
      <c r="D68" s="41"/>
      <c r="E68" s="41"/>
      <c r="F68" s="41"/>
      <c r="G68" s="41"/>
      <c r="H68" s="41"/>
      <c r="I68" s="42"/>
      <c r="J68" s="42"/>
      <c r="K68" s="48">
        <f t="shared" si="8"/>
        <v>1</v>
      </c>
      <c r="L68" s="52">
        <f>SUM(feb!F68 + mrt!K68 + apr!L68+ mei!M68+ jun!K68+ K68)</f>
        <v>8</v>
      </c>
      <c r="M68" s="45">
        <f t="shared" si="9"/>
        <v>52</v>
      </c>
      <c r="N68" s="46">
        <f>SUM(feb!H68 + mrt!M68 + apr!N68+ mei!O68+ jun!M68+ M68)</f>
        <v>426</v>
      </c>
    </row>
    <row r="69" spans="1:14" x14ac:dyDescent="0.35">
      <c r="A69" s="9" t="s">
        <v>14</v>
      </c>
      <c r="B69" s="41">
        <v>90</v>
      </c>
      <c r="C69" s="41">
        <v>130</v>
      </c>
      <c r="D69" s="41">
        <v>83</v>
      </c>
      <c r="E69" s="41">
        <v>127</v>
      </c>
      <c r="F69" s="41">
        <v>85</v>
      </c>
      <c r="G69" s="41">
        <v>113</v>
      </c>
      <c r="H69" s="41">
        <v>85</v>
      </c>
      <c r="I69" s="42">
        <v>102</v>
      </c>
      <c r="J69" s="42"/>
      <c r="K69" s="48">
        <f t="shared" si="8"/>
        <v>8</v>
      </c>
      <c r="L69" s="52">
        <f>SUM(feb!F69 + mrt!K69 + apr!L69+ mei!M69+ jun!K69+ K69)</f>
        <v>39</v>
      </c>
      <c r="M69" s="45">
        <f t="shared" si="9"/>
        <v>815</v>
      </c>
      <c r="N69" s="46">
        <f>SUM(feb!H69 + mrt!M69 + apr!N69+ mei!O69+ jun!M69+ M69)</f>
        <v>3459</v>
      </c>
    </row>
    <row r="70" spans="1:14" x14ac:dyDescent="0.35">
      <c r="A70" s="9" t="s">
        <v>46</v>
      </c>
      <c r="B70" s="41"/>
      <c r="C70" s="41"/>
      <c r="D70" s="41"/>
      <c r="E70" s="41"/>
      <c r="F70" s="41"/>
      <c r="G70" s="41"/>
      <c r="H70" s="41">
        <v>62</v>
      </c>
      <c r="I70" s="42"/>
      <c r="J70" s="42"/>
      <c r="K70" s="48">
        <f t="shared" si="8"/>
        <v>1</v>
      </c>
      <c r="L70" s="52">
        <f>SUM(feb!F70 + mrt!K70 + apr!L70+ mei!M70+ jun!K70+ K70)</f>
        <v>10</v>
      </c>
      <c r="M70" s="45">
        <f t="shared" si="9"/>
        <v>62</v>
      </c>
      <c r="N70" s="46">
        <f>SUM(feb!H70 + mrt!M70 + apr!N70+ mei!O70+ jun!M70+ M70)</f>
        <v>525</v>
      </c>
    </row>
    <row r="71" spans="1:14" x14ac:dyDescent="0.35">
      <c r="A71" s="9" t="s">
        <v>15</v>
      </c>
      <c r="B71" s="41"/>
      <c r="C71" s="41"/>
      <c r="D71" s="41"/>
      <c r="E71" s="41"/>
      <c r="F71" s="41"/>
      <c r="G71" s="41"/>
      <c r="H71" s="41"/>
      <c r="I71" s="42"/>
      <c r="J71" s="42"/>
      <c r="K71" s="48">
        <f t="shared" si="8"/>
        <v>0</v>
      </c>
      <c r="L71" s="52">
        <f>SUM(feb!F71 + mrt!K71 + apr!L71+ mei!M71+ jun!K71+ K71)</f>
        <v>0</v>
      </c>
      <c r="M71" s="45">
        <f t="shared" si="9"/>
        <v>0</v>
      </c>
      <c r="N71" s="46">
        <f>SUM(feb!H71 + mrt!M71 + apr!N71+ mei!O71+ jun!M71+ M71)</f>
        <v>0</v>
      </c>
    </row>
    <row r="72" spans="1:14" x14ac:dyDescent="0.35">
      <c r="A72" s="9" t="s">
        <v>54</v>
      </c>
      <c r="B72" s="41">
        <v>90</v>
      </c>
      <c r="C72" s="41"/>
      <c r="D72" s="41">
        <v>83</v>
      </c>
      <c r="E72" s="41"/>
      <c r="F72" s="41"/>
      <c r="G72" s="41">
        <v>113</v>
      </c>
      <c r="H72" s="41">
        <v>85</v>
      </c>
      <c r="I72" s="42"/>
      <c r="J72" s="42"/>
      <c r="K72" s="48">
        <f t="shared" si="8"/>
        <v>4</v>
      </c>
      <c r="L72" s="52">
        <f>SUM(feb!F72 + mrt!K72 + apr!L72+ mei!M72+ jun!K72+ K72)</f>
        <v>25</v>
      </c>
      <c r="M72" s="45">
        <f t="shared" si="9"/>
        <v>371</v>
      </c>
      <c r="N72" s="46">
        <f>SUM(feb!H72 + mrt!M72 + apr!N72+ mei!O72+ jun!M72+ M72)</f>
        <v>2202</v>
      </c>
    </row>
    <row r="73" spans="1:14" x14ac:dyDescent="0.35">
      <c r="A73" s="9" t="s">
        <v>103</v>
      </c>
      <c r="B73" s="41"/>
      <c r="C73" s="41"/>
      <c r="D73" s="41"/>
      <c r="E73" s="41"/>
      <c r="F73" s="41"/>
      <c r="G73" s="41"/>
      <c r="H73" s="41"/>
      <c r="I73" s="42"/>
      <c r="J73" s="42"/>
      <c r="K73" s="48">
        <f t="shared" si="8"/>
        <v>0</v>
      </c>
      <c r="L73" s="52">
        <f>SUM(feb!F73 + mrt!K73 + apr!L73+ mei!M73+ jun!K73+ K73)</f>
        <v>0</v>
      </c>
      <c r="M73" s="45">
        <f t="shared" si="9"/>
        <v>0</v>
      </c>
      <c r="N73" s="46">
        <f>SUM(feb!H73 + mrt!M73 + apr!N73+ mei!O73+ jun!M73+ M73)</f>
        <v>0</v>
      </c>
    </row>
    <row r="74" spans="1:14" x14ac:dyDescent="0.35">
      <c r="A74" s="9" t="s">
        <v>55</v>
      </c>
      <c r="B74" s="41"/>
      <c r="C74" s="41"/>
      <c r="D74" s="41"/>
      <c r="E74" s="41"/>
      <c r="F74" s="41"/>
      <c r="G74" s="41"/>
      <c r="H74" s="41"/>
      <c r="I74" s="42"/>
      <c r="J74" s="42"/>
      <c r="K74" s="48">
        <f t="shared" si="8"/>
        <v>0</v>
      </c>
      <c r="L74" s="52">
        <f>SUM(feb!F74 + mrt!K74 + apr!L74+ mei!M74+ jun!K74+ K74)</f>
        <v>1</v>
      </c>
      <c r="M74" s="45">
        <f t="shared" si="9"/>
        <v>0</v>
      </c>
      <c r="N74" s="46">
        <f>SUM(feb!H74 + mrt!M74 + apr!N74+ mei!O74+ jun!M74+ M74)</f>
        <v>30</v>
      </c>
    </row>
    <row r="75" spans="1:14" x14ac:dyDescent="0.35">
      <c r="A75" s="9" t="s">
        <v>16</v>
      </c>
      <c r="B75" s="41">
        <v>52</v>
      </c>
      <c r="C75" s="41"/>
      <c r="D75" s="41"/>
      <c r="E75" s="41"/>
      <c r="F75" s="41"/>
      <c r="G75" s="41"/>
      <c r="H75" s="41"/>
      <c r="I75" s="42"/>
      <c r="J75" s="42"/>
      <c r="K75" s="48">
        <f t="shared" si="8"/>
        <v>1</v>
      </c>
      <c r="L75" s="52">
        <f>SUM(feb!F75 + mrt!K75 + apr!L75+ mei!M75+ jun!K75+ K75)</f>
        <v>21</v>
      </c>
      <c r="M75" s="45">
        <f t="shared" si="9"/>
        <v>52</v>
      </c>
      <c r="N75" s="46">
        <f>SUM(feb!H75 + mrt!M75 + apr!N75+ mei!O75+ jun!M75+ M75)</f>
        <v>1014</v>
      </c>
    </row>
    <row r="76" spans="1:14" x14ac:dyDescent="0.35">
      <c r="A76" s="9" t="s">
        <v>81</v>
      </c>
      <c r="B76" s="41"/>
      <c r="C76" s="41">
        <v>130</v>
      </c>
      <c r="D76" s="41">
        <v>83</v>
      </c>
      <c r="E76" s="41">
        <v>127</v>
      </c>
      <c r="F76" s="41">
        <v>85</v>
      </c>
      <c r="G76" s="41">
        <v>113</v>
      </c>
      <c r="H76" s="41"/>
      <c r="I76" s="42"/>
      <c r="J76" s="42"/>
      <c r="K76" s="48">
        <f t="shared" si="8"/>
        <v>5</v>
      </c>
      <c r="L76" s="52">
        <f>SUM(feb!F76 + mrt!K76 + apr!L76+ mei!M76+ jun!K76+ K76)</f>
        <v>26</v>
      </c>
      <c r="M76" s="45">
        <f t="shared" si="9"/>
        <v>538</v>
      </c>
      <c r="N76" s="46">
        <f>SUM(feb!H76 + mrt!M76 + apr!N76+ mei!O76+ jun!M76+ M76)</f>
        <v>2355</v>
      </c>
    </row>
    <row r="77" spans="1:14" x14ac:dyDescent="0.35">
      <c r="A77" s="9" t="s">
        <v>17</v>
      </c>
      <c r="B77" s="41"/>
      <c r="C77" s="41"/>
      <c r="D77" s="41">
        <v>83</v>
      </c>
      <c r="E77" s="41"/>
      <c r="F77" s="41"/>
      <c r="G77" s="41"/>
      <c r="H77" s="41"/>
      <c r="I77" s="42"/>
      <c r="J77" s="42">
        <v>90</v>
      </c>
      <c r="K77" s="48">
        <f t="shared" si="8"/>
        <v>2</v>
      </c>
      <c r="L77" s="52">
        <f>SUM(feb!F77 + mrt!K77 + apr!L77+ mei!M77+ jun!K77+ K77)</f>
        <v>22</v>
      </c>
      <c r="M77" s="45">
        <f t="shared" si="9"/>
        <v>173</v>
      </c>
      <c r="N77" s="46">
        <f>SUM(feb!H77 + mrt!M77 + apr!N77+ mei!O77+ jun!M77+ M77)</f>
        <v>1709</v>
      </c>
    </row>
    <row r="78" spans="1:14" x14ac:dyDescent="0.35">
      <c r="A78" s="9" t="s">
        <v>18</v>
      </c>
      <c r="B78" s="41">
        <v>90</v>
      </c>
      <c r="C78" s="41"/>
      <c r="D78" s="41">
        <v>83</v>
      </c>
      <c r="E78" s="41">
        <v>127</v>
      </c>
      <c r="F78" s="41">
        <v>85</v>
      </c>
      <c r="G78" s="41"/>
      <c r="H78" s="41"/>
      <c r="I78" s="42"/>
      <c r="J78" s="42">
        <v>89</v>
      </c>
      <c r="K78" s="48">
        <f t="shared" si="8"/>
        <v>5</v>
      </c>
      <c r="L78" s="52">
        <f>SUM(feb!F78 + mrt!K78 + apr!L78+ mei!M78+ jun!K78+ K78)</f>
        <v>27</v>
      </c>
      <c r="M78" s="45">
        <f t="shared" si="9"/>
        <v>474</v>
      </c>
      <c r="N78" s="46">
        <f>SUM(feb!H78 + mrt!M78 + apr!N78+ mei!O78+ jun!M78+ M78)</f>
        <v>2234</v>
      </c>
    </row>
    <row r="79" spans="1:14" x14ac:dyDescent="0.35">
      <c r="A79" s="9" t="s">
        <v>107</v>
      </c>
      <c r="B79" s="41"/>
      <c r="C79" s="41"/>
      <c r="D79" s="41"/>
      <c r="E79" s="41"/>
      <c r="F79" s="41">
        <v>85</v>
      </c>
      <c r="G79" s="41">
        <v>113</v>
      </c>
      <c r="H79" s="41"/>
      <c r="I79" s="42">
        <v>137</v>
      </c>
      <c r="J79" s="42">
        <v>89</v>
      </c>
      <c r="K79" s="48">
        <f t="shared" si="8"/>
        <v>4</v>
      </c>
      <c r="L79" s="52">
        <f>SUM(feb!F79 + mrt!K79 + apr!L79+ mei!M81+ jun!K79+ K79)</f>
        <v>13</v>
      </c>
      <c r="M79" s="45">
        <f t="shared" si="9"/>
        <v>424</v>
      </c>
      <c r="N79" s="46">
        <f>SUM(feb!H79 + mrt!M79 + apr!N79+ mei!O79+ jun!M79+ M79)</f>
        <v>1524</v>
      </c>
    </row>
    <row r="80" spans="1:14" x14ac:dyDescent="0.35">
      <c r="A80" s="9" t="s">
        <v>112</v>
      </c>
      <c r="B80" s="41"/>
      <c r="C80" s="41"/>
      <c r="D80" s="41"/>
      <c r="E80" s="41"/>
      <c r="F80" s="41"/>
      <c r="G80" s="41"/>
      <c r="H80" s="41"/>
      <c r="I80" s="42"/>
      <c r="J80" s="42"/>
      <c r="K80" s="48">
        <f t="shared" si="8"/>
        <v>0</v>
      </c>
      <c r="L80" s="52">
        <f>SUM(feb!F80 + mrt!K80 + apr!L80+ mei!M82+ jun!K80+ K80)</f>
        <v>6</v>
      </c>
      <c r="M80" s="45">
        <f t="shared" si="9"/>
        <v>0</v>
      </c>
      <c r="N80" s="46">
        <f>SUM(feb!H80 + mrt!M80 + apr!N80+ mei!O80+ jun!M80+ M80)</f>
        <v>0</v>
      </c>
    </row>
    <row r="81" spans="1:14" x14ac:dyDescent="0.35">
      <c r="A81" s="9" t="s">
        <v>58</v>
      </c>
      <c r="B81" s="41"/>
      <c r="C81" s="41"/>
      <c r="D81" s="41"/>
      <c r="E81" s="41"/>
      <c r="F81" s="41"/>
      <c r="G81" s="41"/>
      <c r="H81" s="41"/>
      <c r="I81" s="42"/>
      <c r="J81" s="42"/>
      <c r="K81" s="48">
        <f t="shared" si="8"/>
        <v>0</v>
      </c>
      <c r="L81" s="52">
        <f>SUM(feb!F81 + mrt!K81 + apr!L81+ mei!M82+ jun!K81+ K81)</f>
        <v>6</v>
      </c>
      <c r="M81" s="45">
        <f t="shared" si="9"/>
        <v>0</v>
      </c>
      <c r="N81" s="46">
        <f>SUM(feb!H81 + mrt!M81 + apr!N81+ mei!O81+ jun!M81+ M81)</f>
        <v>0</v>
      </c>
    </row>
    <row r="82" spans="1:14" x14ac:dyDescent="0.35">
      <c r="A82" s="9" t="s">
        <v>19</v>
      </c>
      <c r="B82" s="41">
        <v>79</v>
      </c>
      <c r="C82" s="41"/>
      <c r="D82" s="41">
        <v>79</v>
      </c>
      <c r="E82" s="41">
        <v>131</v>
      </c>
      <c r="F82" s="41">
        <v>79</v>
      </c>
      <c r="G82" s="41">
        <v>96</v>
      </c>
      <c r="H82" s="41">
        <v>79</v>
      </c>
      <c r="I82" s="42">
        <v>102</v>
      </c>
      <c r="J82" s="42">
        <v>90</v>
      </c>
      <c r="K82" s="48">
        <f t="shared" si="8"/>
        <v>8</v>
      </c>
      <c r="L82" s="52">
        <f>SUM(feb!F82 + mrt!K82 + apr!L82+ mei!M83+ jun!K82+ K82)</f>
        <v>26</v>
      </c>
      <c r="M82" s="45">
        <f t="shared" si="9"/>
        <v>735</v>
      </c>
      <c r="N82" s="46">
        <f>SUM(feb!H82 + mrt!M82 + apr!N82+ mei!O82+ jun!M82+ M82)</f>
        <v>2651</v>
      </c>
    </row>
    <row r="83" spans="1:14" x14ac:dyDescent="0.35">
      <c r="A83" s="9" t="s">
        <v>76</v>
      </c>
      <c r="B83" s="41"/>
      <c r="C83" s="41"/>
      <c r="D83" s="41"/>
      <c r="F83" s="41">
        <v>79</v>
      </c>
      <c r="G83" s="41"/>
      <c r="H83" s="41">
        <v>79</v>
      </c>
      <c r="I83" s="42"/>
      <c r="J83" s="42"/>
      <c r="K83" s="48">
        <f t="shared" si="8"/>
        <v>2</v>
      </c>
      <c r="L83" s="52">
        <f>SUM(feb!F83 + mrt!K83 + apr!L83+ mei!M84+ jun!K83+ K83)</f>
        <v>7</v>
      </c>
      <c r="M83" s="45">
        <f t="shared" si="9"/>
        <v>158</v>
      </c>
      <c r="N83" s="46">
        <f>SUM(feb!H83 + mrt!M83 + apr!N83+ mei!O83+ jun!M83+ M83)</f>
        <v>158</v>
      </c>
    </row>
    <row r="84" spans="1:14" x14ac:dyDescent="0.35">
      <c r="A84" s="9" t="s">
        <v>20</v>
      </c>
      <c r="B84" s="41">
        <v>52</v>
      </c>
      <c r="C84" s="41"/>
      <c r="D84" s="41">
        <v>51</v>
      </c>
      <c r="E84" s="41">
        <v>65</v>
      </c>
      <c r="F84" s="41">
        <v>48</v>
      </c>
      <c r="G84" s="41"/>
      <c r="H84" s="41">
        <v>51</v>
      </c>
      <c r="I84" s="42">
        <v>50</v>
      </c>
      <c r="J84" s="42">
        <v>51</v>
      </c>
      <c r="K84" s="48">
        <f t="shared" si="8"/>
        <v>7</v>
      </c>
      <c r="L84" s="52">
        <f>SUM(feb!F84 + mrt!K84 + apr!L84+ mei!M84+ jun!K84+ K84)</f>
        <v>25</v>
      </c>
      <c r="M84" s="45">
        <f t="shared" si="9"/>
        <v>368</v>
      </c>
      <c r="N84" s="46">
        <f>SUM(feb!H84 + mrt!M84 + apr!N84+ mei!O84+ jun!M84+ M84)</f>
        <v>1359</v>
      </c>
    </row>
    <row r="85" spans="1:14" x14ac:dyDescent="0.35">
      <c r="A85" s="9" t="s">
        <v>65</v>
      </c>
      <c r="B85" s="41"/>
      <c r="C85" s="41"/>
      <c r="D85" s="41"/>
      <c r="E85" s="41"/>
      <c r="F85" s="41"/>
      <c r="G85" s="41"/>
      <c r="H85" s="41"/>
      <c r="I85" s="42"/>
      <c r="J85" s="42"/>
      <c r="K85" s="48">
        <f t="shared" si="8"/>
        <v>0</v>
      </c>
      <c r="L85" s="52">
        <f>SUM(feb!F85 + mrt!K85 + apr!L85+ mei!M85+ jun!K85+ K85)</f>
        <v>0</v>
      </c>
      <c r="M85" s="45">
        <f t="shared" si="9"/>
        <v>0</v>
      </c>
      <c r="N85" s="46">
        <f>SUM(feb!H85 + mrt!M85 + apr!N85+ mei!O85+ jun!M85+ M85)</f>
        <v>0</v>
      </c>
    </row>
    <row r="86" spans="1:14" x14ac:dyDescent="0.35">
      <c r="A86" s="9" t="s">
        <v>26</v>
      </c>
      <c r="B86" s="41">
        <v>52</v>
      </c>
      <c r="C86" s="41"/>
      <c r="D86" s="41">
        <v>51</v>
      </c>
      <c r="E86" s="41"/>
      <c r="F86" s="41"/>
      <c r="G86" s="41"/>
      <c r="H86" s="41">
        <v>51</v>
      </c>
      <c r="I86" s="42"/>
      <c r="J86" s="42">
        <v>51</v>
      </c>
      <c r="K86" s="48">
        <f t="shared" si="8"/>
        <v>4</v>
      </c>
      <c r="L86" s="52">
        <f>SUM(feb!F86 + mrt!K86 + apr!L86+ mei!M86+ jun!K86+ K86)</f>
        <v>14</v>
      </c>
      <c r="M86" s="45">
        <f t="shared" si="9"/>
        <v>205</v>
      </c>
      <c r="N86" s="46">
        <f>SUM(feb!H86 + mrt!M86 + apr!N86+ mei!O86+ jun!M86+ M86)</f>
        <v>677</v>
      </c>
    </row>
    <row r="87" spans="1:14" x14ac:dyDescent="0.35">
      <c r="A87" s="9" t="s">
        <v>43</v>
      </c>
      <c r="B87" s="41">
        <v>90</v>
      </c>
      <c r="C87" s="41">
        <v>130</v>
      </c>
      <c r="D87" s="41">
        <v>83</v>
      </c>
      <c r="E87" s="41">
        <v>127</v>
      </c>
      <c r="F87" s="41">
        <v>85</v>
      </c>
      <c r="G87" s="41">
        <v>113</v>
      </c>
      <c r="H87" s="41">
        <v>85</v>
      </c>
      <c r="I87" s="42">
        <v>137</v>
      </c>
      <c r="J87" s="42">
        <v>89</v>
      </c>
      <c r="K87" s="48">
        <f t="shared" si="8"/>
        <v>9</v>
      </c>
      <c r="L87" s="52">
        <f>SUM(feb!F87 + mrt!K87 + apr!L87+ mei!M87+ jun!K87+ K87)</f>
        <v>48</v>
      </c>
      <c r="M87" s="45">
        <f t="shared" si="9"/>
        <v>939</v>
      </c>
      <c r="N87" s="46">
        <f>SUM(feb!H87 + mrt!M87 + apr!N87+ mei!O87+ jun!M87+ M87)</f>
        <v>4409</v>
      </c>
    </row>
    <row r="88" spans="1:14" x14ac:dyDescent="0.35">
      <c r="A88" s="9" t="s">
        <v>126</v>
      </c>
      <c r="B88" s="41"/>
      <c r="C88" s="41"/>
      <c r="D88" s="41"/>
      <c r="E88" s="41">
        <v>65</v>
      </c>
      <c r="F88" s="41">
        <v>48</v>
      </c>
      <c r="G88" s="41"/>
      <c r="H88" s="41"/>
      <c r="I88" s="42"/>
      <c r="J88" s="42"/>
      <c r="K88" s="48">
        <f t="shared" si="8"/>
        <v>2</v>
      </c>
      <c r="L88" s="52">
        <f>SUM(feb!F88 + mrt!K88 + apr!L88+ mei!M88+ jun!K88+ K88)</f>
        <v>10</v>
      </c>
      <c r="M88" s="45">
        <f t="shared" si="9"/>
        <v>113</v>
      </c>
      <c r="N88" s="46">
        <f>SUM(feb!H88 + mrt!M88 + apr!N88+ mei!O88+ jun!M88+ M88)</f>
        <v>522</v>
      </c>
    </row>
    <row r="89" spans="1:14" x14ac:dyDescent="0.35">
      <c r="A89" s="9" t="s">
        <v>62</v>
      </c>
      <c r="B89" s="41"/>
      <c r="C89" s="41"/>
      <c r="D89" s="41"/>
      <c r="E89" s="41"/>
      <c r="F89" s="41"/>
      <c r="G89" s="41"/>
      <c r="H89" s="41"/>
      <c r="I89" s="42"/>
      <c r="J89" s="42"/>
      <c r="K89" s="48">
        <f t="shared" si="8"/>
        <v>0</v>
      </c>
      <c r="L89" s="52">
        <f>SUM(feb!F89 + mrt!K89 + apr!L89+ mei!M89+ jun!K89+ K89)</f>
        <v>0</v>
      </c>
      <c r="M89" s="45">
        <f t="shared" si="9"/>
        <v>0</v>
      </c>
      <c r="N89" s="46">
        <f>SUM(feb!H89 + mrt!M89 + apr!N89+ mei!O89+ jun!M89+ M89)</f>
        <v>0</v>
      </c>
    </row>
    <row r="90" spans="1:14" x14ac:dyDescent="0.35">
      <c r="A90" s="9" t="s">
        <v>117</v>
      </c>
      <c r="B90" s="41"/>
      <c r="C90" s="41"/>
      <c r="D90" s="41">
        <v>51</v>
      </c>
      <c r="E90" s="41">
        <v>65</v>
      </c>
      <c r="F90" s="41"/>
      <c r="G90" s="41"/>
      <c r="H90" s="41">
        <v>51</v>
      </c>
      <c r="I90" s="42"/>
      <c r="J90" s="42">
        <v>51</v>
      </c>
      <c r="K90" s="48">
        <f t="shared" si="8"/>
        <v>4</v>
      </c>
      <c r="L90" s="52">
        <f>SUM(feb!F90 + mrt!K90 + apr!L90+ mei!M90+ jun!K90+ K90)</f>
        <v>6</v>
      </c>
      <c r="M90" s="45">
        <f t="shared" si="9"/>
        <v>218</v>
      </c>
      <c r="N90" s="46">
        <f>SUM(feb!H90 + mrt!M90 + apr!N90+ mei!O90+ jun!M90+ M90)</f>
        <v>376</v>
      </c>
    </row>
    <row r="91" spans="1:14" x14ac:dyDescent="0.35">
      <c r="A91" s="9" t="s">
        <v>97</v>
      </c>
      <c r="B91" s="41"/>
      <c r="C91" s="41"/>
      <c r="D91" s="41"/>
      <c r="E91" s="41"/>
      <c r="F91" s="41"/>
      <c r="G91" s="41"/>
      <c r="H91" s="41"/>
      <c r="I91" s="42"/>
      <c r="J91" s="42"/>
      <c r="K91" s="48">
        <f t="shared" si="8"/>
        <v>0</v>
      </c>
      <c r="L91" s="52">
        <f>SUM(feb!F91 + mrt!K91 + apr!L91+ mei!M91+ jun!K91+ K91)</f>
        <v>0</v>
      </c>
      <c r="M91" s="45">
        <f t="shared" si="9"/>
        <v>0</v>
      </c>
      <c r="N91" s="46">
        <f>SUM(feb!H91 + mrt!M91 + apr!N91+ mei!O91+ jun!M91+ M91)</f>
        <v>0</v>
      </c>
    </row>
    <row r="92" spans="1:14" x14ac:dyDescent="0.35">
      <c r="A92" s="9" t="s">
        <v>98</v>
      </c>
      <c r="B92" s="41"/>
      <c r="C92" s="41"/>
      <c r="D92" s="41"/>
      <c r="E92" s="41"/>
      <c r="F92" s="41"/>
      <c r="G92" s="41"/>
      <c r="H92" s="41"/>
      <c r="I92" s="42"/>
      <c r="J92" s="42"/>
      <c r="K92" s="48">
        <f t="shared" si="8"/>
        <v>0</v>
      </c>
      <c r="L92" s="52">
        <f>SUM(feb!F92 + mrt!K92 + apr!L92+ mei!M92+ jun!K92+ K92)</f>
        <v>0</v>
      </c>
      <c r="M92" s="45">
        <f t="shared" si="9"/>
        <v>0</v>
      </c>
      <c r="N92" s="46">
        <f>SUM(feb!H92 + mrt!M92 + apr!N92+ mei!O92+ jun!M92+ M92)</f>
        <v>0</v>
      </c>
    </row>
    <row r="93" spans="1:14" x14ac:dyDescent="0.35">
      <c r="A93" s="9" t="s">
        <v>83</v>
      </c>
      <c r="B93" s="41"/>
      <c r="C93" s="41"/>
      <c r="D93" s="41">
        <v>83</v>
      </c>
      <c r="E93" s="41"/>
      <c r="F93" s="41"/>
      <c r="G93" s="41"/>
      <c r="H93" s="41"/>
      <c r="I93" s="42"/>
      <c r="J93" s="42">
        <v>89</v>
      </c>
      <c r="K93" s="48">
        <f t="shared" si="8"/>
        <v>2</v>
      </c>
      <c r="L93" s="52">
        <f>SUM(feb!F93 + mrt!K93 + apr!L93+ mei!M93+ jun!K93+ K93)</f>
        <v>10</v>
      </c>
      <c r="M93" s="45">
        <f t="shared" si="9"/>
        <v>172</v>
      </c>
      <c r="N93" s="46">
        <f>SUM(feb!H93 + mrt!M93 + apr!N93+ mei!O93+ jun!M93+ M93)</f>
        <v>841</v>
      </c>
    </row>
    <row r="94" spans="1:14" x14ac:dyDescent="0.35">
      <c r="A94" s="9" t="s">
        <v>74</v>
      </c>
      <c r="B94" s="41"/>
      <c r="C94" s="41"/>
      <c r="D94" s="41"/>
      <c r="E94" s="41"/>
      <c r="F94" s="41"/>
      <c r="G94" s="41"/>
      <c r="H94" s="41"/>
      <c r="I94" s="42"/>
      <c r="J94" s="42"/>
      <c r="K94" s="48">
        <f t="shared" si="8"/>
        <v>0</v>
      </c>
      <c r="L94" s="52">
        <f>SUM(feb!F94 + mrt!K94 + apr!L94+ mei!M94+ jun!K94+ K94)</f>
        <v>0</v>
      </c>
      <c r="M94" s="45">
        <f t="shared" si="9"/>
        <v>0</v>
      </c>
      <c r="N94" s="46">
        <f>SUM(feb!H94 + mrt!M94 + apr!N94+ mei!O94+ jun!M94+ M94)</f>
        <v>0</v>
      </c>
    </row>
    <row r="95" spans="1:14" x14ac:dyDescent="0.35">
      <c r="A95" s="18" t="s">
        <v>111</v>
      </c>
      <c r="B95" s="41"/>
      <c r="C95" s="41"/>
      <c r="D95" s="41"/>
      <c r="E95" s="41"/>
      <c r="F95" s="41"/>
      <c r="G95" s="41"/>
      <c r="H95" s="41"/>
      <c r="I95" s="42"/>
      <c r="J95" s="42"/>
      <c r="K95" s="48">
        <f t="shared" si="8"/>
        <v>0</v>
      </c>
      <c r="L95" s="52">
        <f>SUM(feb!F95 + mrt!K95 + apr!L95+ mei!M95+ jun!K95+ K95)</f>
        <v>0</v>
      </c>
      <c r="M95" s="45">
        <f t="shared" si="9"/>
        <v>0</v>
      </c>
      <c r="N95" s="46">
        <f>SUM(feb!H95 + mrt!M95 + apr!N95+ mei!O95+ jun!M95+ M95)</f>
        <v>0</v>
      </c>
    </row>
    <row r="96" spans="1:14" x14ac:dyDescent="0.35">
      <c r="A96" s="18" t="s">
        <v>99</v>
      </c>
      <c r="B96" s="41"/>
      <c r="C96" s="41"/>
      <c r="D96" s="41"/>
      <c r="E96" s="41"/>
      <c r="F96" s="41"/>
      <c r="G96" s="41"/>
      <c r="H96" s="41"/>
      <c r="I96" s="42"/>
      <c r="J96" s="42"/>
      <c r="K96" s="48">
        <f t="shared" ref="K96:K101" si="10">COUNT(B96:J96)</f>
        <v>0</v>
      </c>
      <c r="L96" s="52">
        <f>SUM(feb!F96 + mrt!K96 + apr!L96+ mei!M96+ jun!K96+ K96)</f>
        <v>0</v>
      </c>
      <c r="M96" s="45">
        <f t="shared" ref="M96:M101" si="11">SUM(B96:J96)</f>
        <v>0</v>
      </c>
      <c r="N96" s="46">
        <f>SUM(feb!H96 + mrt!M96 + apr!N96+ mei!O96+ jun!M96+ M96)</f>
        <v>0</v>
      </c>
    </row>
    <row r="97" spans="1:14" x14ac:dyDescent="0.35">
      <c r="A97" s="18" t="s">
        <v>121</v>
      </c>
      <c r="B97" s="41"/>
      <c r="C97" s="41"/>
      <c r="D97" s="41"/>
      <c r="E97" s="41"/>
      <c r="F97" s="41"/>
      <c r="G97" s="41"/>
      <c r="H97" s="41"/>
      <c r="I97" s="42"/>
      <c r="J97" s="42"/>
      <c r="K97" s="48">
        <f t="shared" si="10"/>
        <v>0</v>
      </c>
      <c r="L97" s="52">
        <f>SUM(feb!F97 + mrt!K97 + apr!L97+ mei!M97+ jun!K97+ K97)</f>
        <v>9</v>
      </c>
      <c r="M97" s="45">
        <f t="shared" si="11"/>
        <v>0</v>
      </c>
      <c r="N97" s="46">
        <f>SUM(feb!H97 + mrt!M97 + apr!N97+ mei!O97+ jun!M97+ M97)</f>
        <v>674</v>
      </c>
    </row>
    <row r="98" spans="1:14" x14ac:dyDescent="0.35">
      <c r="A98" s="18" t="s">
        <v>102</v>
      </c>
      <c r="B98" s="41">
        <v>53</v>
      </c>
      <c r="C98" s="41">
        <v>109</v>
      </c>
      <c r="D98" s="41"/>
      <c r="E98" s="41"/>
      <c r="F98" s="41"/>
      <c r="G98" s="41"/>
      <c r="H98" s="41"/>
      <c r="I98" s="42"/>
      <c r="J98" s="42">
        <v>90</v>
      </c>
      <c r="K98" s="48">
        <f t="shared" si="10"/>
        <v>3</v>
      </c>
      <c r="L98" s="52">
        <f>SUM(feb!F98 + mrt!K98 + apr!L98+ mei!M98+ jun!K98+ K98)</f>
        <v>36</v>
      </c>
      <c r="M98" s="45">
        <f t="shared" si="11"/>
        <v>252</v>
      </c>
      <c r="N98" s="46">
        <f>SUM(feb!H98 + mrt!M98 + apr!N98+ mei!O98+ jun!M98+ M98)</f>
        <v>2925</v>
      </c>
    </row>
    <row r="99" spans="1:14" x14ac:dyDescent="0.35">
      <c r="A99" s="18" t="s">
        <v>100</v>
      </c>
      <c r="B99" s="41"/>
      <c r="C99" s="41"/>
      <c r="D99" s="41"/>
      <c r="E99" s="41">
        <v>127</v>
      </c>
      <c r="F99" s="41"/>
      <c r="G99" s="41"/>
      <c r="H99" s="41"/>
      <c r="I99" s="42"/>
      <c r="J99" s="42"/>
      <c r="K99" s="48">
        <f t="shared" si="10"/>
        <v>1</v>
      </c>
      <c r="L99" s="52">
        <f>SUM(feb!F99 + mrt!K99 + apr!L99+ mei!M99+ jun!K99+ K99)</f>
        <v>1</v>
      </c>
      <c r="M99" s="45">
        <f t="shared" si="11"/>
        <v>127</v>
      </c>
      <c r="N99" s="46">
        <f>SUM(feb!H99 + mrt!M99 + apr!N99+ mei!O99+ jun!M99+ M99)</f>
        <v>127</v>
      </c>
    </row>
    <row r="100" spans="1:14" x14ac:dyDescent="0.35">
      <c r="A100" s="18" t="s">
        <v>75</v>
      </c>
      <c r="B100" s="41">
        <v>52</v>
      </c>
      <c r="C100" s="41"/>
      <c r="D100" s="41">
        <v>51</v>
      </c>
      <c r="E100" s="41">
        <v>65</v>
      </c>
      <c r="F100" s="41">
        <v>48</v>
      </c>
      <c r="G100" s="41"/>
      <c r="H100" s="41">
        <v>51</v>
      </c>
      <c r="I100" s="42">
        <v>50</v>
      </c>
      <c r="J100" s="42">
        <v>51</v>
      </c>
      <c r="K100" s="48">
        <f t="shared" si="10"/>
        <v>7</v>
      </c>
      <c r="L100" s="52">
        <f>SUM(feb!F100 + mrt!K100 + apr!L100+ mei!M100+ jun!K100+ K100)</f>
        <v>36</v>
      </c>
      <c r="M100" s="45">
        <f t="shared" si="11"/>
        <v>368</v>
      </c>
      <c r="N100" s="46">
        <f>SUM(feb!H100 + mrt!M100 + apr!N100+ mei!O100+ jun!M100+ M100)</f>
        <v>1911</v>
      </c>
    </row>
    <row r="101" spans="1:14" ht="13.15" thickBot="1" x14ac:dyDescent="0.4">
      <c r="A101" s="10" t="s">
        <v>21</v>
      </c>
      <c r="B101" s="47"/>
      <c r="C101" s="47"/>
      <c r="D101" s="47"/>
      <c r="E101" s="47"/>
      <c r="F101" s="47"/>
      <c r="G101" s="47"/>
      <c r="H101" s="47"/>
      <c r="I101" s="49"/>
      <c r="J101" s="47"/>
      <c r="K101" s="64">
        <f t="shared" si="10"/>
        <v>0</v>
      </c>
      <c r="L101" s="65">
        <f>SUM(feb!F101 + mrt!K101 + apr!L101+ mei!M101+ jun!K101+ K101)</f>
        <v>2</v>
      </c>
      <c r="M101" s="62">
        <f t="shared" si="11"/>
        <v>0</v>
      </c>
      <c r="N101" s="63">
        <f>SUM(feb!H101 + mrt!M101 + apr!N101+ mei!O101+ jun!M101+ M101)</f>
        <v>89</v>
      </c>
    </row>
  </sheetData>
  <mergeCells count="4">
    <mergeCell ref="M2:M3"/>
    <mergeCell ref="N2:N3"/>
    <mergeCell ref="K2:K3"/>
    <mergeCell ref="L2:L3"/>
  </mergeCells>
  <phoneticPr fontId="7" type="noConversion"/>
  <pageMargins left="0.78740157480314965" right="0.78740157480314965" top="0.39370078740157483" bottom="0.39370078740157483" header="0" footer="0"/>
  <pageSetup paperSize="9" scale="9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101"/>
  <sheetViews>
    <sheetView zoomScale="130" zoomScaleNormal="130" workbookViewId="0">
      <pane ySplit="3" topLeftCell="A4" activePane="bottomLeft" state="frozen"/>
      <selection pane="bottomLeft"/>
    </sheetView>
  </sheetViews>
  <sheetFormatPr defaultColWidth="9.19921875" defaultRowHeight="12.75" x14ac:dyDescent="0.35"/>
  <cols>
    <col min="1" max="1" width="17.19921875" style="4" customWidth="1"/>
    <col min="2" max="10" width="4" style="4" customWidth="1"/>
    <col min="11" max="14" width="5.59765625" style="4" customWidth="1"/>
    <col min="15" max="16384" width="9.19921875" style="4"/>
  </cols>
  <sheetData>
    <row r="1" spans="1:14" ht="27.75" customHeight="1" thickBot="1" x14ac:dyDescent="0.5">
      <c r="A1" s="26" t="s">
        <v>141</v>
      </c>
      <c r="N1" s="27" t="s">
        <v>27</v>
      </c>
    </row>
    <row r="2" spans="1:14" s="6" customFormat="1" ht="54.75" customHeight="1" x14ac:dyDescent="0.35">
      <c r="A2" s="14"/>
      <c r="B2" s="13" t="s">
        <v>0</v>
      </c>
      <c r="C2" s="13" t="s">
        <v>1</v>
      </c>
      <c r="D2" s="13" t="s">
        <v>0</v>
      </c>
      <c r="E2" s="13" t="s">
        <v>1</v>
      </c>
      <c r="F2" s="13" t="s">
        <v>147</v>
      </c>
      <c r="G2" s="13" t="s">
        <v>0</v>
      </c>
      <c r="H2" s="13" t="s">
        <v>1</v>
      </c>
      <c r="I2" s="13" t="s">
        <v>0</v>
      </c>
      <c r="J2" s="13" t="s">
        <v>1</v>
      </c>
      <c r="K2" s="126" t="s">
        <v>123</v>
      </c>
      <c r="L2" s="124" t="s">
        <v>30</v>
      </c>
      <c r="M2" s="118" t="s">
        <v>28</v>
      </c>
      <c r="N2" s="120" t="s">
        <v>29</v>
      </c>
    </row>
    <row r="3" spans="1:14" ht="18" customHeight="1" thickBot="1" x14ac:dyDescent="0.4">
      <c r="A3" s="15"/>
      <c r="B3" s="3">
        <v>4</v>
      </c>
      <c r="C3" s="3">
        <v>5</v>
      </c>
      <c r="D3" s="3">
        <v>11</v>
      </c>
      <c r="E3" s="3">
        <v>12</v>
      </c>
      <c r="F3" s="3">
        <v>15</v>
      </c>
      <c r="G3" s="3">
        <v>18</v>
      </c>
      <c r="H3" s="3">
        <v>19</v>
      </c>
      <c r="I3" s="3">
        <v>25</v>
      </c>
      <c r="J3" s="3">
        <v>26</v>
      </c>
      <c r="K3" s="127"/>
      <c r="L3" s="125"/>
      <c r="M3" s="119"/>
      <c r="N3" s="121"/>
    </row>
    <row r="4" spans="1:14" x14ac:dyDescent="0.35">
      <c r="A4" s="9" t="s">
        <v>84</v>
      </c>
      <c r="B4" s="41"/>
      <c r="C4" s="41"/>
      <c r="D4" s="41"/>
      <c r="E4" s="41"/>
      <c r="F4" s="41">
        <v>87</v>
      </c>
      <c r="G4" s="41"/>
      <c r="H4" s="41"/>
      <c r="I4" s="41"/>
      <c r="J4" s="41">
        <v>92</v>
      </c>
      <c r="K4" s="48">
        <f>COUNT(B4:J4)</f>
        <v>2</v>
      </c>
      <c r="L4" s="44">
        <f>SUM(feb!F4 + mrt!K4 + apr!L4+ mei!M4+ jun!K4+ jul!K4+ K4)</f>
        <v>16</v>
      </c>
      <c r="M4" s="45">
        <f t="shared" ref="M4:M32" si="0">SUM(B4:J4)</f>
        <v>179</v>
      </c>
      <c r="N4" s="46">
        <f>SUM(feb!H4 + mrt!M4 + apr!N4+ mei!O4+ jun!M4+ jul!M4+ M4)</f>
        <v>1447</v>
      </c>
    </row>
    <row r="5" spans="1:14" x14ac:dyDescent="0.35">
      <c r="A5" s="9" t="s">
        <v>2</v>
      </c>
      <c r="B5" s="41"/>
      <c r="C5" s="41"/>
      <c r="D5" s="41"/>
      <c r="E5" s="41"/>
      <c r="F5" s="41"/>
      <c r="G5" s="41"/>
      <c r="H5" s="41"/>
      <c r="I5" s="41"/>
      <c r="J5" s="41"/>
      <c r="K5" s="48">
        <f t="shared" ref="K5:K66" si="1">COUNT(B5:J5)</f>
        <v>0</v>
      </c>
      <c r="L5" s="44">
        <f>SUM(feb!F5 + mrt!K5 + apr!L5+ mei!M5+ jun!K5+ jul!K5+ K5)</f>
        <v>0</v>
      </c>
      <c r="M5" s="45">
        <f t="shared" si="0"/>
        <v>0</v>
      </c>
      <c r="N5" s="46">
        <f>SUM(feb!H5 + mrt!M5 + apr!N5+ mei!O5+ jun!M5+ jul!M5+ M5)</f>
        <v>0</v>
      </c>
    </row>
    <row r="6" spans="1:14" x14ac:dyDescent="0.35">
      <c r="A6" s="9" t="s">
        <v>22</v>
      </c>
      <c r="B6" s="41"/>
      <c r="C6" s="41"/>
      <c r="D6" s="41"/>
      <c r="E6" s="41"/>
      <c r="F6" s="41"/>
      <c r="G6" s="41"/>
      <c r="H6" s="41"/>
      <c r="I6" s="41"/>
      <c r="J6" s="41"/>
      <c r="K6" s="48">
        <f t="shared" si="1"/>
        <v>0</v>
      </c>
      <c r="L6" s="44">
        <f>SUM(feb!F6 + mrt!K6 + apr!L6+ mei!M6+ jun!K6+ jul!K6+ K6)</f>
        <v>0</v>
      </c>
      <c r="M6" s="45">
        <f t="shared" si="0"/>
        <v>0</v>
      </c>
      <c r="N6" s="46">
        <f>SUM(feb!H6 + mrt!M6 + apr!N6+ mei!O6+ jun!M6+ jul!M6+ M6)</f>
        <v>0</v>
      </c>
    </row>
    <row r="7" spans="1:14" x14ac:dyDescent="0.35">
      <c r="A7" s="9" t="s">
        <v>63</v>
      </c>
      <c r="B7" s="41"/>
      <c r="C7" s="41"/>
      <c r="D7" s="41"/>
      <c r="E7" s="41"/>
      <c r="F7" s="41"/>
      <c r="G7" s="41"/>
      <c r="H7" s="41"/>
      <c r="I7" s="41"/>
      <c r="J7" s="41">
        <v>94</v>
      </c>
      <c r="K7" s="48">
        <f t="shared" si="1"/>
        <v>1</v>
      </c>
      <c r="L7" s="44">
        <f>SUM(feb!F7 + mrt!K7 + apr!L7+ mei!M7+ jun!K7+ jul!K7+ K7)</f>
        <v>15</v>
      </c>
      <c r="M7" s="45">
        <f t="shared" si="0"/>
        <v>94</v>
      </c>
      <c r="N7" s="46">
        <f>SUM(feb!H7 + mrt!M7 + apr!N7+ mei!O7+ jun!M7+ jul!M7+ M7)</f>
        <v>1154</v>
      </c>
    </row>
    <row r="8" spans="1:14" x14ac:dyDescent="0.35">
      <c r="A8" s="9" t="s">
        <v>56</v>
      </c>
      <c r="B8" s="41"/>
      <c r="C8" s="41"/>
      <c r="D8" s="41"/>
      <c r="E8" s="41"/>
      <c r="F8" s="41"/>
      <c r="G8" s="41"/>
      <c r="H8" s="41"/>
      <c r="I8" s="41"/>
      <c r="J8" s="41"/>
      <c r="K8" s="48">
        <f t="shared" si="1"/>
        <v>0</v>
      </c>
      <c r="L8" s="44">
        <f>SUM(feb!F8 + mrt!K8 + apr!L8+ mei!M8+ jun!K8+ jul!K8+ K8)</f>
        <v>0</v>
      </c>
      <c r="M8" s="45">
        <f t="shared" si="0"/>
        <v>0</v>
      </c>
      <c r="N8" s="46">
        <f>SUM(feb!H8 + mrt!M8 + apr!N8+ mei!O8+ jun!M8+ jul!M8+ M8)</f>
        <v>0</v>
      </c>
    </row>
    <row r="9" spans="1:14" x14ac:dyDescent="0.35">
      <c r="A9" s="9" t="s">
        <v>60</v>
      </c>
      <c r="B9" s="41"/>
      <c r="C9" s="41"/>
      <c r="D9" s="41"/>
      <c r="E9" s="41">
        <v>78</v>
      </c>
      <c r="F9" s="41">
        <v>82</v>
      </c>
      <c r="G9" s="41"/>
      <c r="H9" s="41">
        <v>79</v>
      </c>
      <c r="I9" s="41"/>
      <c r="J9" s="41"/>
      <c r="K9" s="48">
        <f t="shared" si="1"/>
        <v>3</v>
      </c>
      <c r="L9" s="44">
        <f>SUM(feb!F9 + mrt!K9 + apr!L9+ mei!M9+ jun!K9+ jul!K9+ K9)</f>
        <v>29</v>
      </c>
      <c r="M9" s="45">
        <f t="shared" si="0"/>
        <v>239</v>
      </c>
      <c r="N9" s="46">
        <f>SUM(feb!H9 + mrt!M9 + apr!N9+ mei!O9+ jun!M9+ jul!M9+ M9)</f>
        <v>2276</v>
      </c>
    </row>
    <row r="10" spans="1:14" x14ac:dyDescent="0.35">
      <c r="A10" s="9" t="s">
        <v>3</v>
      </c>
      <c r="B10" s="41">
        <v>120</v>
      </c>
      <c r="C10" s="41"/>
      <c r="D10" s="41"/>
      <c r="E10" s="41"/>
      <c r="F10" s="41">
        <v>87</v>
      </c>
      <c r="G10" s="41"/>
      <c r="H10" s="41">
        <v>94</v>
      </c>
      <c r="I10" s="41"/>
      <c r="J10" s="41"/>
      <c r="K10" s="48">
        <f t="shared" si="1"/>
        <v>3</v>
      </c>
      <c r="L10" s="44">
        <f>SUM(feb!F10 + mrt!K10 + apr!L10+ mei!M10+ jun!K10+ jul!K10+ K10)</f>
        <v>20</v>
      </c>
      <c r="M10" s="45">
        <f t="shared" si="0"/>
        <v>301</v>
      </c>
      <c r="N10" s="46">
        <f>SUM(feb!H10 + mrt!M10 + apr!N10+ mei!O10+ jun!M10+ jul!M10+ M10)</f>
        <v>1957</v>
      </c>
    </row>
    <row r="11" spans="1:14" x14ac:dyDescent="0.35">
      <c r="A11" s="9" t="s">
        <v>59</v>
      </c>
      <c r="B11" s="41"/>
      <c r="C11" s="41">
        <v>90</v>
      </c>
      <c r="D11" s="41"/>
      <c r="E11" s="41">
        <v>87</v>
      </c>
      <c r="F11" s="41"/>
      <c r="G11" s="41"/>
      <c r="H11" s="41">
        <v>94</v>
      </c>
      <c r="I11" s="41"/>
      <c r="J11" s="41">
        <v>94</v>
      </c>
      <c r="K11" s="48">
        <f t="shared" si="1"/>
        <v>4</v>
      </c>
      <c r="L11" s="44">
        <f>SUM(feb!F11 + mrt!K11 + apr!L11+ mei!M11+ jun!K11+ jul!K11+ K11)</f>
        <v>23</v>
      </c>
      <c r="M11" s="45">
        <f t="shared" si="0"/>
        <v>365</v>
      </c>
      <c r="N11" s="46">
        <f>SUM(feb!H11 + mrt!M11 + apr!N11+ mei!O11+ jun!M11+ jul!M11+ M11)</f>
        <v>1852</v>
      </c>
    </row>
    <row r="12" spans="1:14" x14ac:dyDescent="0.35">
      <c r="A12" s="9" t="s">
        <v>44</v>
      </c>
      <c r="B12" s="41">
        <v>95</v>
      </c>
      <c r="C12" s="41">
        <v>85</v>
      </c>
      <c r="D12" s="41">
        <v>97</v>
      </c>
      <c r="E12" s="41">
        <v>78</v>
      </c>
      <c r="F12" s="41"/>
      <c r="G12" s="41"/>
      <c r="H12" s="41">
        <v>79</v>
      </c>
      <c r="I12" s="41">
        <v>101</v>
      </c>
      <c r="J12" s="41">
        <v>80</v>
      </c>
      <c r="K12" s="48">
        <f t="shared" si="1"/>
        <v>7</v>
      </c>
      <c r="L12" s="44">
        <f>SUM(feb!F12 + mrt!K12 + apr!L12+ mei!M12+ jun!K12+ jul!K12+ K12)</f>
        <v>37</v>
      </c>
      <c r="M12" s="45">
        <f t="shared" si="0"/>
        <v>615</v>
      </c>
      <c r="N12" s="46">
        <f>SUM(feb!H12 + mrt!M12 + apr!N12+ mei!O12+ jun!M12+ jul!M12+ M12)</f>
        <v>3179</v>
      </c>
    </row>
    <row r="13" spans="1:14" x14ac:dyDescent="0.35">
      <c r="A13" s="9" t="s">
        <v>48</v>
      </c>
      <c r="B13" s="41">
        <v>120</v>
      </c>
      <c r="C13" s="41"/>
      <c r="D13" s="41">
        <v>155</v>
      </c>
      <c r="E13" s="41"/>
      <c r="F13" s="41"/>
      <c r="G13" s="41"/>
      <c r="H13" s="41"/>
      <c r="I13" s="41">
        <v>128</v>
      </c>
      <c r="J13" s="41"/>
      <c r="K13" s="48">
        <f t="shared" si="1"/>
        <v>3</v>
      </c>
      <c r="L13" s="44">
        <f>SUM(feb!F13 + mrt!K13 + apr!L13+ mei!M13+ jun!K13+ jul!K13+ K13)</f>
        <v>27</v>
      </c>
      <c r="M13" s="45">
        <f t="shared" si="0"/>
        <v>403</v>
      </c>
      <c r="N13" s="46">
        <f>SUM(feb!H13 + mrt!M13 + apr!N13+ mei!O13+ jun!M13+ jul!M13+ M13)</f>
        <v>2645</v>
      </c>
    </row>
    <row r="14" spans="1:14" x14ac:dyDescent="0.35">
      <c r="A14" s="9" t="s">
        <v>45</v>
      </c>
      <c r="B14" s="41"/>
      <c r="C14" s="41"/>
      <c r="D14" s="41"/>
      <c r="E14" s="41"/>
      <c r="F14" s="41"/>
      <c r="G14" s="41"/>
      <c r="H14" s="41"/>
      <c r="I14" s="41"/>
      <c r="J14" s="41"/>
      <c r="K14" s="48">
        <f t="shared" si="1"/>
        <v>0</v>
      </c>
      <c r="L14" s="44">
        <f>SUM(feb!F14 + mrt!K14 + apr!L14+ mei!M14+ jun!K14+ jul!K14+ K14)</f>
        <v>2</v>
      </c>
      <c r="M14" s="45">
        <f t="shared" si="0"/>
        <v>0</v>
      </c>
      <c r="N14" s="46">
        <f>SUM(feb!H14 + mrt!M14 + apr!N14+ mei!O14+ jun!M14+ jul!M14+ M14)</f>
        <v>121</v>
      </c>
    </row>
    <row r="15" spans="1:14" x14ac:dyDescent="0.35">
      <c r="A15" s="9" t="s">
        <v>52</v>
      </c>
      <c r="B15" s="41">
        <v>95</v>
      </c>
      <c r="C15" s="41"/>
      <c r="D15" s="41">
        <v>97</v>
      </c>
      <c r="E15" s="41"/>
      <c r="F15" s="41"/>
      <c r="G15" s="41"/>
      <c r="H15" s="41"/>
      <c r="I15" s="41"/>
      <c r="J15" s="41"/>
      <c r="K15" s="48">
        <f t="shared" si="1"/>
        <v>2</v>
      </c>
      <c r="L15" s="44">
        <f>SUM(feb!F15 + mrt!K15 + apr!L15+ mei!M15+ jun!K15+ jul!K15+ K15)</f>
        <v>18</v>
      </c>
      <c r="M15" s="45">
        <f t="shared" si="0"/>
        <v>192</v>
      </c>
      <c r="N15" s="46">
        <f>SUM(feb!H15 + mrt!M15 + apr!N15+ mei!O15+ jun!M15+ jul!M15+ M15)</f>
        <v>1636</v>
      </c>
    </row>
    <row r="16" spans="1:14" x14ac:dyDescent="0.35">
      <c r="A16" s="9" t="s">
        <v>110</v>
      </c>
      <c r="B16" s="41"/>
      <c r="C16" s="41"/>
      <c r="D16" s="41"/>
      <c r="E16" s="41"/>
      <c r="F16" s="41"/>
      <c r="G16" s="41"/>
      <c r="H16" s="41"/>
      <c r="I16" s="41"/>
      <c r="J16" s="41"/>
      <c r="K16" s="48">
        <f t="shared" si="1"/>
        <v>0</v>
      </c>
      <c r="L16" s="44">
        <f>SUM(feb!F16 + mrt!K16 + apr!L16+ mei!M16+ jun!K16+ jul!K16+ K16)</f>
        <v>14</v>
      </c>
      <c r="M16" s="45">
        <f t="shared" si="0"/>
        <v>0</v>
      </c>
      <c r="N16" s="46">
        <f>SUM(feb!H16 + mrt!M16 + apr!N16+ mei!O16+ jun!M16+ jul!M16+ M16)</f>
        <v>1220</v>
      </c>
    </row>
    <row r="17" spans="1:14" x14ac:dyDescent="0.35">
      <c r="A17" s="9" t="s">
        <v>66</v>
      </c>
      <c r="B17" s="41">
        <v>55</v>
      </c>
      <c r="C17" s="41">
        <v>74</v>
      </c>
      <c r="D17" s="41"/>
      <c r="E17" s="41"/>
      <c r="F17" s="41"/>
      <c r="G17" s="41"/>
      <c r="H17" s="41">
        <v>50</v>
      </c>
      <c r="I17" s="41"/>
      <c r="J17" s="41">
        <v>51</v>
      </c>
      <c r="K17" s="48">
        <f t="shared" si="1"/>
        <v>4</v>
      </c>
      <c r="L17" s="44">
        <f>SUM(feb!F17 + mrt!K17 + apr!L17+ mei!M17+ jun!K17+ jul!K17+ K17)</f>
        <v>22</v>
      </c>
      <c r="M17" s="45">
        <f t="shared" si="0"/>
        <v>230</v>
      </c>
      <c r="N17" s="46">
        <f>SUM(feb!H17 + mrt!M17 + apr!N17+ mei!O17+ jun!M17+ jul!M17+ M17)</f>
        <v>1162</v>
      </c>
    </row>
    <row r="18" spans="1:14" x14ac:dyDescent="0.35">
      <c r="A18" s="9" t="s">
        <v>95</v>
      </c>
      <c r="B18" s="41">
        <v>91</v>
      </c>
      <c r="C18" s="41">
        <v>58</v>
      </c>
      <c r="D18" s="41"/>
      <c r="E18" s="41">
        <v>53</v>
      </c>
      <c r="F18" s="41"/>
      <c r="G18" s="41">
        <v>53</v>
      </c>
      <c r="H18" s="41"/>
      <c r="I18" s="41"/>
      <c r="J18" s="41"/>
      <c r="K18" s="48">
        <f t="shared" si="1"/>
        <v>4</v>
      </c>
      <c r="L18" s="44">
        <f>SUM(feb!F18 + mrt!K18 + apr!L18+ mei!M18+ jun!K18+ jul!K18+ K18)</f>
        <v>12</v>
      </c>
      <c r="M18" s="45">
        <f t="shared" si="0"/>
        <v>255</v>
      </c>
      <c r="N18" s="46">
        <f>SUM(feb!H18 + mrt!M18 + apr!N18+ mei!O18+ jun!M18+ jul!M18+ M18)</f>
        <v>699</v>
      </c>
    </row>
    <row r="19" spans="1:14" x14ac:dyDescent="0.35">
      <c r="A19" s="9" t="s">
        <v>71</v>
      </c>
      <c r="B19" s="41"/>
      <c r="C19" s="41"/>
      <c r="D19" s="41"/>
      <c r="E19" s="41"/>
      <c r="F19" s="41"/>
      <c r="G19" s="41"/>
      <c r="H19" s="41"/>
      <c r="I19" s="41"/>
      <c r="J19" s="41"/>
      <c r="K19" s="48">
        <f t="shared" si="1"/>
        <v>0</v>
      </c>
      <c r="L19" s="44">
        <f>SUM(feb!F19 + mrt!K19 + apr!L19+ mei!M19+ jun!K19+ jul!K19+ K19)</f>
        <v>0</v>
      </c>
      <c r="M19" s="45">
        <f t="shared" si="0"/>
        <v>0</v>
      </c>
      <c r="N19" s="46">
        <f>SUM(feb!H19 + mrt!M19 + apr!N19+ mei!O19+ jun!M19+ jul!M19+ M19)</f>
        <v>0</v>
      </c>
    </row>
    <row r="20" spans="1:14" x14ac:dyDescent="0.35">
      <c r="A20" s="9" t="s">
        <v>82</v>
      </c>
      <c r="B20" s="41"/>
      <c r="C20" s="41"/>
      <c r="D20" s="41"/>
      <c r="E20" s="41"/>
      <c r="F20" s="41"/>
      <c r="G20" s="41"/>
      <c r="H20" s="41"/>
      <c r="I20" s="41"/>
      <c r="J20" s="41"/>
      <c r="K20" s="48">
        <f t="shared" si="1"/>
        <v>0</v>
      </c>
      <c r="L20" s="44">
        <f>SUM(feb!F20 + mrt!K20 + apr!L20+ mei!M20+ jun!K20+ jul!K20+ K20)</f>
        <v>0</v>
      </c>
      <c r="M20" s="45">
        <f t="shared" si="0"/>
        <v>0</v>
      </c>
      <c r="N20" s="46">
        <f>SUM(feb!H20 + mrt!M20 + apr!N20+ mei!O20+ jun!M20+ jul!M20+ M20)</f>
        <v>0</v>
      </c>
    </row>
    <row r="21" spans="1:14" x14ac:dyDescent="0.35">
      <c r="A21" s="9" t="s">
        <v>4</v>
      </c>
      <c r="B21" s="41"/>
      <c r="C21" s="41">
        <v>90</v>
      </c>
      <c r="D21" s="41">
        <v>155</v>
      </c>
      <c r="E21" s="41">
        <v>87</v>
      </c>
      <c r="F21" s="41">
        <v>87</v>
      </c>
      <c r="G21" s="41"/>
      <c r="H21" s="41"/>
      <c r="I21" s="41">
        <v>128</v>
      </c>
      <c r="J21" s="41">
        <v>94</v>
      </c>
      <c r="K21" s="48">
        <f t="shared" si="1"/>
        <v>6</v>
      </c>
      <c r="L21" s="44">
        <f>SUM(feb!F21 + mrt!K21 + apr!L21+ mei!M21+ jun!K21+ jul!K21+ K21)</f>
        <v>38</v>
      </c>
      <c r="M21" s="45">
        <f t="shared" si="0"/>
        <v>641</v>
      </c>
      <c r="N21" s="46">
        <f>SUM(feb!H21 + mrt!M21 + apr!N21+ mei!O21+ jun!M21+ jul!M21+ M21)</f>
        <v>3234</v>
      </c>
    </row>
    <row r="22" spans="1:14" x14ac:dyDescent="0.35">
      <c r="A22" s="9" t="s">
        <v>25</v>
      </c>
      <c r="B22" s="41"/>
      <c r="C22" s="41"/>
      <c r="D22" s="41"/>
      <c r="E22" s="41"/>
      <c r="F22" s="41"/>
      <c r="G22" s="41"/>
      <c r="H22" s="41"/>
      <c r="I22" s="41"/>
      <c r="J22" s="41"/>
      <c r="K22" s="48">
        <f t="shared" si="1"/>
        <v>0</v>
      </c>
      <c r="L22" s="44">
        <f>SUM(feb!F22 + mrt!K22 + apr!L22+ mei!M22+ jun!K22+ jul!K22+ K22)</f>
        <v>0</v>
      </c>
      <c r="M22" s="45">
        <f t="shared" si="0"/>
        <v>0</v>
      </c>
      <c r="N22" s="46">
        <f>SUM(feb!H22 + mrt!M22 + apr!N22+ mei!O22+ jun!M22+ jul!M22+ M22)</f>
        <v>0</v>
      </c>
    </row>
    <row r="23" spans="1:14" x14ac:dyDescent="0.35">
      <c r="A23" s="9" t="s">
        <v>101</v>
      </c>
      <c r="B23" s="41"/>
      <c r="C23" s="41">
        <v>81</v>
      </c>
      <c r="D23" s="41"/>
      <c r="E23" s="41"/>
      <c r="F23" s="41">
        <v>82</v>
      </c>
      <c r="G23" s="41">
        <v>96</v>
      </c>
      <c r="H23" s="41">
        <v>79</v>
      </c>
      <c r="I23" s="41">
        <v>101</v>
      </c>
      <c r="J23" s="41"/>
      <c r="K23" s="48">
        <f t="shared" si="1"/>
        <v>5</v>
      </c>
      <c r="L23" s="44">
        <f>SUM(feb!F23 + mrt!K23 + apr!L23+ mei!M23+ jun!K23+ jul!K23+ K23)</f>
        <v>42</v>
      </c>
      <c r="M23" s="45">
        <f t="shared" si="0"/>
        <v>439</v>
      </c>
      <c r="N23" s="46">
        <f>SUM(feb!H23 + mrt!M23 + apr!N23+ mei!O23+ jun!M23+ jul!M23+ M23)</f>
        <v>3469</v>
      </c>
    </row>
    <row r="24" spans="1:14" x14ac:dyDescent="0.35">
      <c r="A24" s="9" t="s">
        <v>67</v>
      </c>
      <c r="B24" s="41"/>
      <c r="C24" s="41"/>
      <c r="D24" s="41"/>
      <c r="E24" s="41">
        <v>87</v>
      </c>
      <c r="F24" s="41"/>
      <c r="G24" s="41"/>
      <c r="H24" s="41"/>
      <c r="I24" s="41"/>
      <c r="J24" s="41"/>
      <c r="K24" s="48">
        <f t="shared" si="1"/>
        <v>1</v>
      </c>
      <c r="L24" s="44">
        <f>SUM(feb!F24 + mrt!K24 + apr!L24+ mei!M24+ jun!K24+ jul!K24+ K24)</f>
        <v>7</v>
      </c>
      <c r="M24" s="45">
        <f t="shared" si="0"/>
        <v>87</v>
      </c>
      <c r="N24" s="46">
        <f>SUM(feb!H24 + mrt!M24 + apr!N24+ mei!O24+ jun!M24+ jul!M24+ M24)</f>
        <v>557</v>
      </c>
    </row>
    <row r="25" spans="1:14" x14ac:dyDescent="0.35">
      <c r="A25" s="9" t="s">
        <v>68</v>
      </c>
      <c r="B25" s="41">
        <v>95</v>
      </c>
      <c r="C25" s="41">
        <v>85</v>
      </c>
      <c r="D25" s="41">
        <v>97</v>
      </c>
      <c r="E25" s="41">
        <v>78</v>
      </c>
      <c r="F25" s="41">
        <v>82</v>
      </c>
      <c r="G25" s="41">
        <v>96</v>
      </c>
      <c r="H25" s="41">
        <v>79</v>
      </c>
      <c r="I25" s="41">
        <v>101</v>
      </c>
      <c r="J25" s="41">
        <v>80</v>
      </c>
      <c r="K25" s="48">
        <f t="shared" si="1"/>
        <v>9</v>
      </c>
      <c r="L25" s="44">
        <f>SUM(feb!F25 + mrt!K25 + apr!L25+ mei!M25+ jun!K25+ jul!K25+ K25)</f>
        <v>40</v>
      </c>
      <c r="M25" s="45">
        <f t="shared" si="0"/>
        <v>793</v>
      </c>
      <c r="N25" s="46">
        <f>SUM(feb!H25 + mrt!M25 + apr!N25+ mei!O25+ jun!M25+ jul!M25+ M25)</f>
        <v>3268</v>
      </c>
    </row>
    <row r="26" spans="1:14" x14ac:dyDescent="0.35">
      <c r="A26" s="9" t="s">
        <v>5</v>
      </c>
      <c r="B26" s="41"/>
      <c r="C26" s="41">
        <v>81</v>
      </c>
      <c r="D26" s="41"/>
      <c r="E26" s="41"/>
      <c r="F26" s="41">
        <v>82</v>
      </c>
      <c r="G26" s="41">
        <v>96</v>
      </c>
      <c r="H26" s="41">
        <v>79</v>
      </c>
      <c r="I26" s="41">
        <v>101</v>
      </c>
      <c r="J26" s="41">
        <v>80</v>
      </c>
      <c r="K26" s="48">
        <f t="shared" si="1"/>
        <v>6</v>
      </c>
      <c r="L26" s="44">
        <f>SUM(feb!F26 + mrt!K26 + apr!L26+ mei!M26+ jun!K26+ jul!K26+ K26)</f>
        <v>44</v>
      </c>
      <c r="M26" s="45">
        <f t="shared" si="0"/>
        <v>519</v>
      </c>
      <c r="N26" s="46">
        <f>SUM(feb!H26 + mrt!M26 + apr!N26+ mei!O26+ jun!M26+ jul!M26+ M26)</f>
        <v>3615</v>
      </c>
    </row>
    <row r="27" spans="1:14" x14ac:dyDescent="0.35">
      <c r="A27" s="9" t="s">
        <v>6</v>
      </c>
      <c r="B27" s="41"/>
      <c r="C27" s="41"/>
      <c r="D27" s="41">
        <v>62</v>
      </c>
      <c r="E27" s="41"/>
      <c r="F27" s="41"/>
      <c r="G27" s="41">
        <v>53</v>
      </c>
      <c r="H27" s="41"/>
      <c r="I27" s="41"/>
      <c r="J27" s="41"/>
      <c r="K27" s="48">
        <f t="shared" si="1"/>
        <v>2</v>
      </c>
      <c r="L27" s="44">
        <f>SUM(feb!F27 + mrt!K27 + apr!L27+ mei!M27+ jun!K27+ jul!K27+ K27)</f>
        <v>19</v>
      </c>
      <c r="M27" s="45">
        <f t="shared" si="0"/>
        <v>115</v>
      </c>
      <c r="N27" s="46">
        <f>SUM(feb!H27 + mrt!M27 + apr!N27+ mei!O27+ jun!M27+ jul!M27+ M27)</f>
        <v>972</v>
      </c>
    </row>
    <row r="28" spans="1:14" x14ac:dyDescent="0.35">
      <c r="A28" s="9" t="s">
        <v>116</v>
      </c>
      <c r="B28" s="41"/>
      <c r="C28" s="41"/>
      <c r="D28" s="41"/>
      <c r="E28" s="41"/>
      <c r="F28" s="41"/>
      <c r="G28" s="41"/>
      <c r="H28" s="41"/>
      <c r="I28" s="41"/>
      <c r="J28" s="41"/>
      <c r="K28" s="48">
        <f t="shared" ref="K28:K31" si="2">COUNT(B28:J28)</f>
        <v>0</v>
      </c>
      <c r="L28" s="44">
        <f>SUM(feb!F28 + mrt!K28 + apr!L28+ mei!M28+ jun!K28+ jul!K28+ K28)</f>
        <v>13</v>
      </c>
      <c r="M28" s="45">
        <f t="shared" ref="M28:M31" si="3">SUM(B28:J28)</f>
        <v>0</v>
      </c>
      <c r="N28" s="46">
        <f>SUM(feb!H28 + mrt!M28 + apr!N28+ mei!O28+ jun!M28+ jul!M28+ M28)</f>
        <v>785</v>
      </c>
    </row>
    <row r="29" spans="1:14" x14ac:dyDescent="0.35">
      <c r="A29" s="9" t="s">
        <v>149</v>
      </c>
      <c r="B29" s="41"/>
      <c r="C29" s="41"/>
      <c r="D29" s="41">
        <v>155</v>
      </c>
      <c r="E29" s="41"/>
      <c r="F29" s="41"/>
      <c r="G29" s="41">
        <v>140</v>
      </c>
      <c r="H29" s="41"/>
      <c r="I29" s="41"/>
      <c r="J29" s="41">
        <v>94</v>
      </c>
      <c r="K29" s="48">
        <f t="shared" si="2"/>
        <v>3</v>
      </c>
      <c r="L29" s="44">
        <f>SUM(feb!F29 + mrt!K29 + apr!L29+ mei!M29+ jun!K29+ jul!K29+ K29)</f>
        <v>16</v>
      </c>
      <c r="M29" s="45">
        <f t="shared" si="3"/>
        <v>389</v>
      </c>
      <c r="N29" s="46">
        <f>SUM(feb!H29 + mrt!M29 + apr!N29+ mei!O29+ jun!M29+ jul!M29+ M29)</f>
        <v>1625</v>
      </c>
    </row>
    <row r="30" spans="1:14" x14ac:dyDescent="0.35">
      <c r="A30" s="9" t="s">
        <v>150</v>
      </c>
      <c r="B30" s="41"/>
      <c r="C30" s="41">
        <v>90</v>
      </c>
      <c r="D30" s="41"/>
      <c r="E30" s="41"/>
      <c r="F30" s="41">
        <v>87</v>
      </c>
      <c r="G30" s="41"/>
      <c r="H30" s="41"/>
      <c r="I30" s="41"/>
      <c r="J30" s="41"/>
      <c r="K30" s="48">
        <f t="shared" si="2"/>
        <v>2</v>
      </c>
      <c r="L30" s="44">
        <f>SUM(feb!F30 + mrt!K30 + apr!L30+ mei!M30+ jun!K30+ jul!K30+ K30)</f>
        <v>13</v>
      </c>
      <c r="M30" s="45">
        <f t="shared" si="3"/>
        <v>177</v>
      </c>
      <c r="N30" s="46">
        <f>SUM(feb!H30 + mrt!M30 + apr!N30+ mei!O30+ jun!M30+ jul!M30+ M30)</f>
        <v>1109</v>
      </c>
    </row>
    <row r="31" spans="1:14" x14ac:dyDescent="0.35">
      <c r="A31" s="9" t="s">
        <v>151</v>
      </c>
      <c r="B31" s="41"/>
      <c r="C31" s="41"/>
      <c r="D31" s="41"/>
      <c r="E31" s="41"/>
      <c r="F31" s="41"/>
      <c r="G31" s="41"/>
      <c r="H31" s="41"/>
      <c r="I31" s="41"/>
      <c r="J31" s="41"/>
      <c r="K31" s="48">
        <f t="shared" si="2"/>
        <v>0</v>
      </c>
      <c r="L31" s="44">
        <f>SUM(feb!F31 + mrt!K31 + apr!L31+ mei!M31+ jun!K31+ jul!K31+ K31)</f>
        <v>0</v>
      </c>
      <c r="M31" s="45">
        <f t="shared" si="3"/>
        <v>0</v>
      </c>
      <c r="N31" s="46">
        <f>SUM(feb!H31 + mrt!M31 + apr!N31+ mei!O31+ jun!M31+ jul!M31+ M31)</f>
        <v>0</v>
      </c>
    </row>
    <row r="32" spans="1:14" x14ac:dyDescent="0.35">
      <c r="A32" s="9" t="s">
        <v>7</v>
      </c>
      <c r="B32" s="41"/>
      <c r="C32" s="41"/>
      <c r="D32" s="41"/>
      <c r="E32" s="41"/>
      <c r="F32" s="41"/>
      <c r="G32" s="41"/>
      <c r="H32" s="41"/>
      <c r="I32" s="41"/>
      <c r="J32" s="41">
        <v>80</v>
      </c>
      <c r="K32" s="48">
        <f t="shared" si="1"/>
        <v>1</v>
      </c>
      <c r="L32" s="44">
        <f>SUM(feb!F32 + mrt!K32 + apr!L32+ mei!M32+ jun!K32+ jul!K32+ K32)</f>
        <v>24</v>
      </c>
      <c r="M32" s="45">
        <f t="shared" si="0"/>
        <v>80</v>
      </c>
      <c r="N32" s="46">
        <f>SUM(feb!H32 + mrt!M32 + apr!N32+ mei!O32+ jun!M32+ jul!M32+ M32)</f>
        <v>2296</v>
      </c>
    </row>
    <row r="33" spans="1:14" x14ac:dyDescent="0.35">
      <c r="A33" s="20" t="s">
        <v>79</v>
      </c>
      <c r="B33" s="41"/>
      <c r="C33" s="41"/>
      <c r="D33" s="41"/>
      <c r="E33" s="41"/>
      <c r="F33" s="41"/>
      <c r="G33" s="41"/>
      <c r="H33" s="41"/>
      <c r="I33" s="41"/>
      <c r="J33" s="41"/>
      <c r="K33" s="48">
        <f t="shared" si="1"/>
        <v>0</v>
      </c>
      <c r="L33" s="44">
        <f>SUM(feb!F33 + mrt!K33 + apr!L33+ mei!M33+ jun!K33+ jul!K33+ K33)</f>
        <v>9</v>
      </c>
      <c r="M33" s="45">
        <f t="shared" ref="M33:M58" si="4">SUM(B33:J33)</f>
        <v>0</v>
      </c>
      <c r="N33" s="46">
        <f>SUM(feb!H33 + mrt!M33 + apr!N33+ mei!O33+ jun!M33+ jul!M33+ M33)</f>
        <v>752</v>
      </c>
    </row>
    <row r="34" spans="1:14" x14ac:dyDescent="0.35">
      <c r="A34" s="20" t="s">
        <v>94</v>
      </c>
      <c r="B34" s="41"/>
      <c r="C34" s="41"/>
      <c r="D34" s="41"/>
      <c r="E34" s="41">
        <v>58</v>
      </c>
      <c r="F34" s="41">
        <v>83</v>
      </c>
      <c r="G34" s="41"/>
      <c r="H34" s="41">
        <v>50</v>
      </c>
      <c r="I34" s="41"/>
      <c r="J34" s="41"/>
      <c r="K34" s="48">
        <f t="shared" si="1"/>
        <v>3</v>
      </c>
      <c r="L34" s="44">
        <f>SUM(feb!F34 + mrt!K34 + apr!L34+ mei!M34+ jun!K34+ jul!K34+ K34)</f>
        <v>9</v>
      </c>
      <c r="M34" s="45">
        <f t="shared" si="4"/>
        <v>191</v>
      </c>
      <c r="N34" s="46">
        <f>SUM(feb!H34 + mrt!M34 + apr!N34+ mei!O34+ jun!M34+ jul!M34+ M34)</f>
        <v>512</v>
      </c>
    </row>
    <row r="35" spans="1:14" x14ac:dyDescent="0.35">
      <c r="A35" s="20" t="s">
        <v>96</v>
      </c>
      <c r="B35" s="41"/>
      <c r="C35" s="41"/>
      <c r="D35" s="41"/>
      <c r="E35" s="41">
        <v>87</v>
      </c>
      <c r="F35" s="41">
        <v>87</v>
      </c>
      <c r="G35" s="41"/>
      <c r="H35" s="41"/>
      <c r="I35" s="41"/>
      <c r="J35" s="41">
        <v>92</v>
      </c>
      <c r="K35" s="48">
        <f t="shared" si="1"/>
        <v>3</v>
      </c>
      <c r="L35" s="44">
        <f>SUM(feb!F35 + mrt!K35 + apr!L35+ mei!M35+ jun!K35+ jul!K35+ K35)</f>
        <v>13</v>
      </c>
      <c r="M35" s="45">
        <f t="shared" si="4"/>
        <v>266</v>
      </c>
      <c r="N35" s="46">
        <f>SUM(feb!H35 + mrt!M35 + apr!N35+ mei!O35+ jun!M35+ jul!M35+ M35)</f>
        <v>1162</v>
      </c>
    </row>
    <row r="36" spans="1:14" x14ac:dyDescent="0.35">
      <c r="A36" s="20" t="s">
        <v>104</v>
      </c>
      <c r="B36" s="41"/>
      <c r="C36" s="41"/>
      <c r="D36" s="41"/>
      <c r="E36" s="41">
        <v>87</v>
      </c>
      <c r="F36" s="41"/>
      <c r="G36" s="41"/>
      <c r="H36" s="41"/>
      <c r="I36" s="41"/>
      <c r="J36" s="41"/>
      <c r="K36" s="48">
        <f t="shared" si="1"/>
        <v>1</v>
      </c>
      <c r="L36" s="44">
        <f>SUM(feb!F36 + mrt!K36 + apr!L36+ mei!M36+ jun!K36+ jul!K36+ K36)</f>
        <v>18</v>
      </c>
      <c r="M36" s="45">
        <f t="shared" si="4"/>
        <v>87</v>
      </c>
      <c r="N36" s="46">
        <f>SUM(feb!H36 + mrt!M36 + apr!N36+ mei!O36+ jun!M36+ jul!M36+ M36)</f>
        <v>1738</v>
      </c>
    </row>
    <row r="37" spans="1:14" x14ac:dyDescent="0.35">
      <c r="A37" s="20" t="s">
        <v>109</v>
      </c>
      <c r="B37" s="41"/>
      <c r="C37" s="41"/>
      <c r="D37" s="41">
        <v>155</v>
      </c>
      <c r="E37" s="41">
        <v>87</v>
      </c>
      <c r="F37" s="41">
        <v>87</v>
      </c>
      <c r="G37" s="41"/>
      <c r="H37" s="41">
        <v>94</v>
      </c>
      <c r="I37" s="41"/>
      <c r="J37" s="41">
        <v>92</v>
      </c>
      <c r="K37" s="48">
        <f t="shared" si="1"/>
        <v>5</v>
      </c>
      <c r="L37" s="44">
        <f>SUM(feb!F37 + mrt!K37 + apr!L37+ mei!M37+ jun!K37+ jul!K37+ K37)</f>
        <v>27</v>
      </c>
      <c r="M37" s="45">
        <f t="shared" si="4"/>
        <v>515</v>
      </c>
      <c r="N37" s="46">
        <f>SUM(feb!H37 + mrt!M37 + apr!N37+ mei!O37+ jun!M37+ jul!M37+ M37)</f>
        <v>2556</v>
      </c>
    </row>
    <row r="38" spans="1:14" x14ac:dyDescent="0.35">
      <c r="A38" s="20" t="s">
        <v>72</v>
      </c>
      <c r="B38" s="41"/>
      <c r="C38" s="41"/>
      <c r="D38" s="41"/>
      <c r="E38" s="41"/>
      <c r="F38" s="41"/>
      <c r="G38" s="41"/>
      <c r="H38" s="41"/>
      <c r="I38" s="41"/>
      <c r="J38" s="41"/>
      <c r="K38" s="48">
        <f t="shared" si="1"/>
        <v>0</v>
      </c>
      <c r="L38" s="44">
        <f>SUM(feb!F38 + mrt!K38 + apr!L38+ mei!M38+ jun!K38+ jul!K38+ K38)</f>
        <v>0</v>
      </c>
      <c r="M38" s="45">
        <f t="shared" si="4"/>
        <v>0</v>
      </c>
      <c r="N38" s="46">
        <f>SUM(feb!H38 + mrt!M38 + apr!N38+ mei!O38+ jun!M38+ jul!M38+ M38)</f>
        <v>0</v>
      </c>
    </row>
    <row r="39" spans="1:14" x14ac:dyDescent="0.35">
      <c r="A39" s="20" t="s">
        <v>90</v>
      </c>
      <c r="B39" s="41"/>
      <c r="C39" s="41"/>
      <c r="D39" s="41"/>
      <c r="E39" s="41">
        <v>53</v>
      </c>
      <c r="F39" s="41">
        <v>82</v>
      </c>
      <c r="G39" s="41"/>
      <c r="H39" s="41">
        <v>79</v>
      </c>
      <c r="I39" s="41"/>
      <c r="J39" s="41">
        <v>80</v>
      </c>
      <c r="K39" s="48">
        <f t="shared" si="1"/>
        <v>4</v>
      </c>
      <c r="L39" s="44">
        <f>SUM(feb!F39 + mrt!K39 + apr!L39+ mei!M39+ jun!K39+ jul!K39+ K39)</f>
        <v>7</v>
      </c>
      <c r="M39" s="45">
        <f t="shared" si="4"/>
        <v>294</v>
      </c>
      <c r="N39" s="46">
        <f>SUM(feb!H39 + mrt!M39 + apr!N39+ mei!O39+ jun!M39+ jul!M39+ M39)</f>
        <v>469</v>
      </c>
    </row>
    <row r="40" spans="1:14" x14ac:dyDescent="0.35">
      <c r="A40" s="9" t="s">
        <v>77</v>
      </c>
      <c r="B40" s="41"/>
      <c r="C40" s="41"/>
      <c r="D40" s="41"/>
      <c r="E40" s="41">
        <v>58</v>
      </c>
      <c r="F40" s="41"/>
      <c r="G40" s="41"/>
      <c r="H40" s="41"/>
      <c r="I40" s="41"/>
      <c r="J40" s="41">
        <v>51</v>
      </c>
      <c r="K40" s="48">
        <f t="shared" si="1"/>
        <v>2</v>
      </c>
      <c r="L40" s="44">
        <f>SUM(feb!F40 + mrt!K40 + apr!L40+ mei!M40+ jun!K40+ jul!K40+ K40)</f>
        <v>5</v>
      </c>
      <c r="M40" s="45">
        <f t="shared" si="4"/>
        <v>109</v>
      </c>
      <c r="N40" s="46">
        <f>SUM(feb!H40 + mrt!M40 + apr!N40+ mei!O40+ jun!M40+ jul!M40+ M40)</f>
        <v>273</v>
      </c>
    </row>
    <row r="41" spans="1:14" x14ac:dyDescent="0.35">
      <c r="A41" s="9" t="s">
        <v>8</v>
      </c>
      <c r="B41" s="41">
        <v>55</v>
      </c>
      <c r="C41" s="41">
        <v>74</v>
      </c>
      <c r="D41" s="41">
        <v>62</v>
      </c>
      <c r="E41" s="41">
        <v>58</v>
      </c>
      <c r="F41" s="41"/>
      <c r="G41" s="41">
        <v>53</v>
      </c>
      <c r="H41" s="41">
        <v>50</v>
      </c>
      <c r="I41" s="41"/>
      <c r="J41" s="41">
        <v>51</v>
      </c>
      <c r="K41" s="48">
        <f t="shared" si="1"/>
        <v>7</v>
      </c>
      <c r="L41" s="44">
        <f>SUM(feb!F41 + mrt!K41 + apr!L41+ mei!M41+ jun!K41+ jul!K41+ K41)</f>
        <v>29</v>
      </c>
      <c r="M41" s="45">
        <f t="shared" si="4"/>
        <v>403</v>
      </c>
      <c r="N41" s="46">
        <f>SUM(feb!H41 + mrt!M41 + apr!N41+ mei!O41+ jun!M41+ jul!M41+ M41)</f>
        <v>1545</v>
      </c>
    </row>
    <row r="42" spans="1:14" x14ac:dyDescent="0.35">
      <c r="A42" s="9" t="s">
        <v>50</v>
      </c>
      <c r="B42" s="41">
        <v>91</v>
      </c>
      <c r="C42" s="41">
        <v>58</v>
      </c>
      <c r="D42" s="41">
        <v>62</v>
      </c>
      <c r="E42" s="41">
        <v>53</v>
      </c>
      <c r="F42" s="41">
        <v>83</v>
      </c>
      <c r="G42" s="41">
        <v>93</v>
      </c>
      <c r="H42" s="41">
        <v>61</v>
      </c>
      <c r="I42" s="41">
        <v>91</v>
      </c>
      <c r="J42" s="41">
        <v>51</v>
      </c>
      <c r="K42" s="48">
        <f t="shared" si="1"/>
        <v>9</v>
      </c>
      <c r="L42" s="44">
        <f>SUM(feb!F42 + mrt!K42 + apr!L42+ mei!M42+ jun!K42+ jul!K42+ K42)</f>
        <v>53</v>
      </c>
      <c r="M42" s="45">
        <f t="shared" si="4"/>
        <v>643</v>
      </c>
      <c r="N42" s="46">
        <f>SUM(feb!H42 + mrt!M42 + apr!N42+ mei!O42+ jun!M42+ jul!M42+ M42)</f>
        <v>3698</v>
      </c>
    </row>
    <row r="43" spans="1:14" x14ac:dyDescent="0.35">
      <c r="A43" s="9" t="s">
        <v>108</v>
      </c>
      <c r="B43" s="41">
        <v>95</v>
      </c>
      <c r="C43" s="41">
        <v>81</v>
      </c>
      <c r="D43" s="41"/>
      <c r="E43" s="41"/>
      <c r="F43" s="41"/>
      <c r="G43" s="41"/>
      <c r="H43" s="41"/>
      <c r="I43" s="41">
        <v>101</v>
      </c>
      <c r="J43" s="41"/>
      <c r="K43" s="48">
        <f t="shared" si="1"/>
        <v>3</v>
      </c>
      <c r="L43" s="44">
        <f>SUM(feb!F43 + mrt!K43 + apr!L43+ mei!M43+ jun!K43+ jul!K43+ K43)</f>
        <v>26</v>
      </c>
      <c r="M43" s="45">
        <f t="shared" si="4"/>
        <v>277</v>
      </c>
      <c r="N43" s="46">
        <f>SUM(feb!H43 + mrt!M43 + apr!N43+ mei!O43+ jun!M43+ jul!M43+ M43)</f>
        <v>2224</v>
      </c>
    </row>
    <row r="44" spans="1:14" x14ac:dyDescent="0.35">
      <c r="A44" s="9" t="s">
        <v>80</v>
      </c>
      <c r="B44" s="41"/>
      <c r="C44" s="41">
        <v>90</v>
      </c>
      <c r="D44" s="41"/>
      <c r="E44" s="41">
        <v>87</v>
      </c>
      <c r="F44" s="41"/>
      <c r="G44" s="41"/>
      <c r="H44" s="41"/>
      <c r="I44" s="41"/>
      <c r="J44" s="41">
        <v>92</v>
      </c>
      <c r="K44" s="48">
        <f t="shared" si="1"/>
        <v>3</v>
      </c>
      <c r="L44" s="44">
        <f>SUM(feb!F44 + mrt!K44 + apr!L44+ mei!M44+ jun!K44+ jul!K44+ K44)</f>
        <v>23</v>
      </c>
      <c r="M44" s="45">
        <f t="shared" si="4"/>
        <v>269</v>
      </c>
      <c r="N44" s="46">
        <f>SUM(feb!H44 + mrt!M44 + apr!N44+ mei!O44+ jun!M44+ jul!M44+ M44)</f>
        <v>2051</v>
      </c>
    </row>
    <row r="45" spans="1:14" x14ac:dyDescent="0.35">
      <c r="A45" s="9" t="s">
        <v>24</v>
      </c>
      <c r="B45" s="41"/>
      <c r="C45" s="41"/>
      <c r="D45" s="41"/>
      <c r="E45" s="41"/>
      <c r="F45" s="41"/>
      <c r="G45" s="41"/>
      <c r="H45" s="41"/>
      <c r="I45" s="41"/>
      <c r="J45" s="41"/>
      <c r="K45" s="48">
        <f t="shared" si="1"/>
        <v>0</v>
      </c>
      <c r="L45" s="44">
        <f>SUM(feb!F45 + mrt!K45 + apr!L45+ mei!M45+ jun!K45+ jul!K45+ K45)</f>
        <v>0</v>
      </c>
      <c r="M45" s="45">
        <f t="shared" si="4"/>
        <v>0</v>
      </c>
      <c r="N45" s="46">
        <f>SUM(feb!H45 + mrt!M45 + apr!N45+ mei!O45+ jun!M45+ jul!M45+ M45)</f>
        <v>0</v>
      </c>
    </row>
    <row r="46" spans="1:14" ht="12" customHeight="1" x14ac:dyDescent="0.35">
      <c r="A46" s="9" t="s">
        <v>64</v>
      </c>
      <c r="B46" s="41"/>
      <c r="C46" s="41"/>
      <c r="D46" s="41"/>
      <c r="E46" s="41"/>
      <c r="F46" s="41"/>
      <c r="G46" s="41"/>
      <c r="H46" s="41"/>
      <c r="I46" s="41"/>
      <c r="J46" s="41"/>
      <c r="K46" s="48">
        <f t="shared" si="1"/>
        <v>0</v>
      </c>
      <c r="L46" s="44">
        <f>SUM(feb!F46 + mrt!K46 + apr!L46+ mei!M46+ jun!K46+ jul!K46+ K46)</f>
        <v>0</v>
      </c>
      <c r="M46" s="45">
        <f t="shared" si="4"/>
        <v>0</v>
      </c>
      <c r="N46" s="46">
        <f>SUM(feb!H46 + mrt!M46 + apr!N46+ mei!O46+ jun!M46+ jul!M46+ M46)</f>
        <v>0</v>
      </c>
    </row>
    <row r="47" spans="1:14" ht="12" customHeight="1" x14ac:dyDescent="0.35">
      <c r="A47" s="9" t="s">
        <v>9</v>
      </c>
      <c r="B47" s="41"/>
      <c r="C47" s="41"/>
      <c r="D47" s="41"/>
      <c r="E47" s="41"/>
      <c r="F47" s="41"/>
      <c r="G47" s="41"/>
      <c r="H47" s="41"/>
      <c r="I47" s="41"/>
      <c r="J47" s="41"/>
      <c r="K47" s="48">
        <f t="shared" si="1"/>
        <v>0</v>
      </c>
      <c r="L47" s="44">
        <f>SUM(feb!F47 + mrt!K47 + apr!L47+ mei!M47+ jun!K47+ jul!K47+ K47)</f>
        <v>0</v>
      </c>
      <c r="M47" s="45">
        <f t="shared" si="4"/>
        <v>0</v>
      </c>
      <c r="N47" s="46">
        <f>SUM(feb!H47 + mrt!M47 + apr!N47+ mei!O47+ jun!M47+ jul!M47+ M47)</f>
        <v>0</v>
      </c>
    </row>
    <row r="48" spans="1:14" ht="12" customHeight="1" x14ac:dyDescent="0.35">
      <c r="A48" s="9" t="s">
        <v>78</v>
      </c>
      <c r="B48" s="41"/>
      <c r="C48" s="41"/>
      <c r="D48" s="41"/>
      <c r="E48" s="41"/>
      <c r="F48" s="41"/>
      <c r="G48" s="41"/>
      <c r="H48" s="41">
        <v>79</v>
      </c>
      <c r="I48" s="41"/>
      <c r="J48" s="41">
        <v>80</v>
      </c>
      <c r="K48" s="48">
        <f t="shared" si="1"/>
        <v>2</v>
      </c>
      <c r="L48" s="44">
        <f>SUM(feb!F48 + mrt!K48 + apr!L48+ mei!M48+ jun!K48+ jul!K48+ K48)</f>
        <v>29</v>
      </c>
      <c r="M48" s="45">
        <f t="shared" si="4"/>
        <v>159</v>
      </c>
      <c r="N48" s="46">
        <f>SUM(feb!H48 + mrt!M48 + apr!N48+ mei!O48+ jun!M48+ jul!M48+ M48)</f>
        <v>2362</v>
      </c>
    </row>
    <row r="49" spans="1:14" x14ac:dyDescent="0.35">
      <c r="A49" s="9" t="s">
        <v>10</v>
      </c>
      <c r="B49" s="41"/>
      <c r="C49" s="41"/>
      <c r="D49" s="41"/>
      <c r="E49" s="41"/>
      <c r="F49" s="41"/>
      <c r="G49" s="41"/>
      <c r="H49" s="41"/>
      <c r="I49" s="41"/>
      <c r="J49" s="41"/>
      <c r="K49" s="48">
        <f t="shared" si="1"/>
        <v>0</v>
      </c>
      <c r="L49" s="44">
        <f>SUM(feb!F49 + mrt!K49 + apr!L49+ mei!M49+ jun!K49+ jul!K49+ K49)</f>
        <v>38</v>
      </c>
      <c r="M49" s="45">
        <f t="shared" si="4"/>
        <v>0</v>
      </c>
      <c r="N49" s="46">
        <f>SUM(feb!H49 + mrt!M49 + apr!N49+ mei!O49+ jun!M49+ jul!M49+ M49)</f>
        <v>3470</v>
      </c>
    </row>
    <row r="50" spans="1:14" x14ac:dyDescent="0.35">
      <c r="A50" s="9" t="s">
        <v>53</v>
      </c>
      <c r="B50" s="41">
        <v>55</v>
      </c>
      <c r="C50" s="41">
        <v>74</v>
      </c>
      <c r="D50" s="41">
        <v>62</v>
      </c>
      <c r="E50" s="41">
        <v>58</v>
      </c>
      <c r="F50" s="41">
        <v>83</v>
      </c>
      <c r="G50" s="41">
        <v>53</v>
      </c>
      <c r="H50" s="41">
        <v>50</v>
      </c>
      <c r="I50" s="41"/>
      <c r="J50" s="41">
        <v>51</v>
      </c>
      <c r="K50" s="48">
        <f t="shared" si="1"/>
        <v>8</v>
      </c>
      <c r="L50" s="44">
        <f>SUM(feb!F50 + mrt!K50 + apr!L50+ mei!M50+ jun!K50+ jul!K50+ K50)</f>
        <v>36</v>
      </c>
      <c r="M50" s="45">
        <f t="shared" si="4"/>
        <v>486</v>
      </c>
      <c r="N50" s="46">
        <f>SUM(feb!H50 + mrt!M50 + apr!N50+ mei!O50+ jun!M50+ jul!M50+ M50)</f>
        <v>1926</v>
      </c>
    </row>
    <row r="51" spans="1:14" x14ac:dyDescent="0.35">
      <c r="A51" s="9" t="s">
        <v>11</v>
      </c>
      <c r="B51" s="41"/>
      <c r="C51" s="41">
        <v>74</v>
      </c>
      <c r="D51" s="41"/>
      <c r="E51" s="41">
        <v>58</v>
      </c>
      <c r="F51" s="41"/>
      <c r="G51" s="41"/>
      <c r="H51" s="41">
        <v>50</v>
      </c>
      <c r="I51" s="41"/>
      <c r="J51" s="41">
        <v>51</v>
      </c>
      <c r="K51" s="48">
        <f t="shared" si="1"/>
        <v>4</v>
      </c>
      <c r="L51" s="44">
        <f>SUM(feb!F51 + mrt!K51 + apr!L51+ mei!M51+ jun!K51+ jul!K51+ K51)</f>
        <v>16</v>
      </c>
      <c r="M51" s="45">
        <f t="shared" si="4"/>
        <v>233</v>
      </c>
      <c r="N51" s="46">
        <f>SUM(feb!H51 + mrt!M51 + apr!N51+ mei!O51+ jun!M51+ jul!M51+ M51)</f>
        <v>876</v>
      </c>
    </row>
    <row r="52" spans="1:14" x14ac:dyDescent="0.35">
      <c r="A52" s="9" t="s">
        <v>49</v>
      </c>
      <c r="B52" s="41"/>
      <c r="C52" s="41"/>
      <c r="D52" s="41"/>
      <c r="E52" s="41">
        <v>78</v>
      </c>
      <c r="F52" s="41">
        <v>82</v>
      </c>
      <c r="G52" s="41">
        <v>96</v>
      </c>
      <c r="H52" s="41"/>
      <c r="I52" s="41"/>
      <c r="J52" s="41">
        <v>80</v>
      </c>
      <c r="K52" s="48">
        <f t="shared" si="1"/>
        <v>4</v>
      </c>
      <c r="L52" s="44">
        <f>SUM(feb!F52 + mrt!K52 + apr!L52+ mei!M52+ jun!K52+ jul!K52+ K52)</f>
        <v>5</v>
      </c>
      <c r="M52" s="45">
        <f t="shared" si="4"/>
        <v>336</v>
      </c>
      <c r="N52" s="46">
        <f>SUM(feb!H52 + mrt!M52 + apr!N52+ mei!O52+ jun!M52+ jul!M52+ M52)</f>
        <v>416</v>
      </c>
    </row>
    <row r="53" spans="1:14" x14ac:dyDescent="0.35">
      <c r="A53" s="9" t="s">
        <v>23</v>
      </c>
      <c r="B53" s="41"/>
      <c r="C53" s="41"/>
      <c r="D53" s="41"/>
      <c r="E53" s="41"/>
      <c r="F53" s="41"/>
      <c r="G53" s="41"/>
      <c r="H53" s="41"/>
      <c r="I53" s="41"/>
      <c r="J53" s="41"/>
      <c r="K53" s="48">
        <f t="shared" si="1"/>
        <v>0</v>
      </c>
      <c r="L53" s="44">
        <f>SUM(feb!F53 + mrt!K53 + apr!L53+ mei!M53+ jun!K53+ jul!K53+ K53)</f>
        <v>1</v>
      </c>
      <c r="M53" s="45">
        <f t="shared" si="4"/>
        <v>0</v>
      </c>
      <c r="N53" s="46">
        <f>SUM(feb!H53 + mrt!M53 + apr!N53+ mei!O53+ jun!M53+ jul!M53+ M53)</f>
        <v>48</v>
      </c>
    </row>
    <row r="54" spans="1:14" x14ac:dyDescent="0.35">
      <c r="A54" s="9" t="s">
        <v>120</v>
      </c>
      <c r="B54" s="41"/>
      <c r="C54" s="41"/>
      <c r="D54" s="41"/>
      <c r="E54" s="41"/>
      <c r="F54" s="41"/>
      <c r="G54" s="41"/>
      <c r="H54" s="41"/>
      <c r="I54" s="41"/>
      <c r="J54" s="41"/>
      <c r="K54" s="48">
        <f t="shared" si="1"/>
        <v>0</v>
      </c>
      <c r="L54" s="44">
        <f>SUM(feb!F54 + mrt!K54 + apr!L54+ mei!M54+ jun!K54+ jul!K54+ K54)</f>
        <v>0</v>
      </c>
      <c r="M54" s="45">
        <f t="shared" ref="M54" si="5">SUM(B54:J54)</f>
        <v>0</v>
      </c>
      <c r="N54" s="46">
        <f>SUM(feb!H54 + mrt!M54 + apr!N54+ mei!O54+ jun!M54+ jul!M54+ M54)</f>
        <v>0</v>
      </c>
    </row>
    <row r="55" spans="1:14" x14ac:dyDescent="0.35">
      <c r="A55" s="9" t="s">
        <v>85</v>
      </c>
      <c r="B55" s="41"/>
      <c r="C55" s="41"/>
      <c r="D55" s="41"/>
      <c r="E55" s="41"/>
      <c r="F55" s="41">
        <v>82</v>
      </c>
      <c r="G55" s="41"/>
      <c r="H55" s="41"/>
      <c r="I55" s="41"/>
      <c r="J55" s="41"/>
      <c r="K55" s="48">
        <f t="shared" si="1"/>
        <v>1</v>
      </c>
      <c r="L55" s="44">
        <f>SUM(feb!F55 + mrt!K55 + apr!L55+ mei!M55+ jun!K55+ jul!K55+ K55)</f>
        <v>30</v>
      </c>
      <c r="M55" s="45">
        <f t="shared" si="4"/>
        <v>82</v>
      </c>
      <c r="N55" s="46">
        <f>SUM(feb!H55 + mrt!M55 + apr!N55+ mei!O55+ jun!M55+ jul!M55+ M55)</f>
        <v>2517</v>
      </c>
    </row>
    <row r="56" spans="1:14" x14ac:dyDescent="0.35">
      <c r="A56" s="9" t="s">
        <v>69</v>
      </c>
      <c r="B56" s="41"/>
      <c r="C56" s="41">
        <v>81</v>
      </c>
      <c r="D56" s="41">
        <v>97</v>
      </c>
      <c r="E56" s="41"/>
      <c r="F56" s="41">
        <v>82</v>
      </c>
      <c r="G56" s="41">
        <v>96</v>
      </c>
      <c r="H56" s="41">
        <v>79</v>
      </c>
      <c r="I56" s="41">
        <v>101</v>
      </c>
      <c r="J56" s="41">
        <v>80</v>
      </c>
      <c r="K56" s="48">
        <f t="shared" si="1"/>
        <v>7</v>
      </c>
      <c r="L56" s="44">
        <f>SUM(feb!F56 + mrt!K56 + apr!L56+ mei!M56+ jun!K56+ jul!K56+ K56)</f>
        <v>41</v>
      </c>
      <c r="M56" s="45">
        <f t="shared" si="4"/>
        <v>616</v>
      </c>
      <c r="N56" s="46">
        <f>SUM(feb!H56 + mrt!M56 + apr!N56+ mei!O56+ jun!M56+ jul!M56+ M56)</f>
        <v>3523</v>
      </c>
    </row>
    <row r="57" spans="1:14" x14ac:dyDescent="0.35">
      <c r="A57" s="9" t="s">
        <v>105</v>
      </c>
      <c r="B57" s="41"/>
      <c r="C57" s="41"/>
      <c r="D57" s="41"/>
      <c r="E57" s="41"/>
      <c r="F57" s="41"/>
      <c r="G57" s="41"/>
      <c r="H57" s="41"/>
      <c r="I57" s="41"/>
      <c r="J57" s="41"/>
      <c r="K57" s="48">
        <f t="shared" si="1"/>
        <v>0</v>
      </c>
      <c r="L57" s="44">
        <f>SUM(feb!F57 + mrt!K57 + apr!L57+ mei!M57+ jun!K57+ jul!K57+ K57)</f>
        <v>0</v>
      </c>
      <c r="M57" s="45">
        <f t="shared" si="4"/>
        <v>0</v>
      </c>
      <c r="N57" s="46">
        <f>SUM(feb!H57 + mrt!M57 + apr!N57+ mei!O57+ jun!M57+ jul!M57+ M57)</f>
        <v>0</v>
      </c>
    </row>
    <row r="58" spans="1:14" x14ac:dyDescent="0.35">
      <c r="A58" s="9" t="s">
        <v>57</v>
      </c>
      <c r="B58" s="41"/>
      <c r="C58" s="41"/>
      <c r="D58" s="41"/>
      <c r="E58" s="41"/>
      <c r="F58" s="41"/>
      <c r="G58" s="41"/>
      <c r="H58" s="41"/>
      <c r="I58" s="41"/>
      <c r="J58" s="41"/>
      <c r="K58" s="48">
        <f t="shared" si="1"/>
        <v>0</v>
      </c>
      <c r="L58" s="44">
        <f>SUM(feb!F58 + mrt!K58 + apr!L58+ mei!M58+ jun!K59+ jul!K58+ K58)</f>
        <v>0</v>
      </c>
      <c r="M58" s="45">
        <f t="shared" si="4"/>
        <v>0</v>
      </c>
      <c r="N58" s="46">
        <f>SUM(feb!H58 + mrt!M58 + apr!N58+ mei!O58+ jun!M59+ jul!M58+ M58)</f>
        <v>0</v>
      </c>
    </row>
    <row r="59" spans="1:14" x14ac:dyDescent="0.35">
      <c r="A59" s="9" t="s">
        <v>152</v>
      </c>
      <c r="B59" s="41"/>
      <c r="C59" s="41">
        <v>90</v>
      </c>
      <c r="D59" s="41">
        <v>155</v>
      </c>
      <c r="E59" s="41">
        <v>87</v>
      </c>
      <c r="F59" s="41"/>
      <c r="G59" s="41"/>
      <c r="H59" s="41">
        <v>94</v>
      </c>
      <c r="I59" s="41">
        <v>128</v>
      </c>
      <c r="J59" s="41"/>
      <c r="K59" s="48">
        <f t="shared" ref="K59" si="6">COUNT(B59:J59)</f>
        <v>5</v>
      </c>
      <c r="L59" s="44">
        <f>SUM(feb!F59 + mrt!K59 + apr!L59+ mei!M59+ jun!K60+ jul!K59+ K59)</f>
        <v>19</v>
      </c>
      <c r="M59" s="45">
        <f t="shared" ref="M59" si="7">SUM(B59:J59)</f>
        <v>554</v>
      </c>
      <c r="N59" s="46">
        <f>SUM(feb!H59 + mrt!M59 + apr!N59+ mei!O59+ jun!M60+ jul!M59+ M59)</f>
        <v>1863</v>
      </c>
    </row>
    <row r="60" spans="1:14" x14ac:dyDescent="0.35">
      <c r="A60" s="9" t="s">
        <v>51</v>
      </c>
      <c r="B60" s="41">
        <v>91</v>
      </c>
      <c r="C60" s="41">
        <v>58</v>
      </c>
      <c r="D60" s="41"/>
      <c r="E60" s="41"/>
      <c r="F60" s="41"/>
      <c r="G60" s="41"/>
      <c r="H60" s="41"/>
      <c r="I60" s="41"/>
      <c r="J60" s="41"/>
      <c r="K60" s="48">
        <f t="shared" si="1"/>
        <v>2</v>
      </c>
      <c r="L60" s="44">
        <f>SUM(feb!F60 + mrt!K60 + apr!L60+ mei!M60+ jun!K60+ jul!K60+ K60)</f>
        <v>16</v>
      </c>
      <c r="M60" s="45">
        <f t="shared" ref="M60:M89" si="8">SUM(B60:J60)</f>
        <v>149</v>
      </c>
      <c r="N60" s="46">
        <f>SUM(feb!H60 + mrt!M60 + apr!N60+ mei!O60+ jun!M60+ jul!M60+ M60)</f>
        <v>1139</v>
      </c>
    </row>
    <row r="61" spans="1:14" x14ac:dyDescent="0.35">
      <c r="A61" s="9" t="s">
        <v>70</v>
      </c>
      <c r="B61" s="41"/>
      <c r="C61" s="41"/>
      <c r="D61" s="41"/>
      <c r="E61" s="41"/>
      <c r="F61" s="41"/>
      <c r="G61" s="41"/>
      <c r="H61" s="41"/>
      <c r="I61" s="41"/>
      <c r="J61" s="41"/>
      <c r="K61" s="48">
        <f t="shared" si="1"/>
        <v>0</v>
      </c>
      <c r="L61" s="44">
        <f>SUM(feb!F61 + mrt!K61 + apr!L61+ mei!M61+ jun!K61+ jul!K61+ K61)</f>
        <v>2</v>
      </c>
      <c r="M61" s="45">
        <f t="shared" si="8"/>
        <v>0</v>
      </c>
      <c r="N61" s="46">
        <f>SUM(feb!H61 + mrt!M61 + apr!N61+ mei!O61+ jun!M61+ jul!M61+ M61)</f>
        <v>181</v>
      </c>
    </row>
    <row r="62" spans="1:14" x14ac:dyDescent="0.35">
      <c r="A62" s="9" t="s">
        <v>12</v>
      </c>
      <c r="B62" s="41"/>
      <c r="C62" s="41"/>
      <c r="D62" s="41"/>
      <c r="E62" s="41"/>
      <c r="F62" s="41"/>
      <c r="G62" s="41"/>
      <c r="H62" s="41"/>
      <c r="I62" s="41"/>
      <c r="J62" s="41"/>
      <c r="K62" s="48">
        <f t="shared" si="1"/>
        <v>0</v>
      </c>
      <c r="L62" s="44">
        <f>SUM(feb!F62 + mrt!K62 + apr!L62+ mei!M62+ jun!K62+ jul!K62+ K62)</f>
        <v>2</v>
      </c>
      <c r="M62" s="45">
        <f t="shared" si="8"/>
        <v>0</v>
      </c>
      <c r="N62" s="46">
        <f>SUM(feb!H62 + mrt!M62 + apr!N62+ mei!O62+ jun!M62+ jul!M62+ M62)</f>
        <v>108</v>
      </c>
    </row>
    <row r="63" spans="1:14" x14ac:dyDescent="0.35">
      <c r="A63" s="9" t="s">
        <v>61</v>
      </c>
      <c r="B63" s="41"/>
      <c r="C63" s="41"/>
      <c r="D63" s="41"/>
      <c r="E63" s="41"/>
      <c r="F63" s="41"/>
      <c r="G63" s="41"/>
      <c r="H63" s="41">
        <v>50</v>
      </c>
      <c r="I63" s="41"/>
      <c r="J63" s="41"/>
      <c r="K63" s="48">
        <f t="shared" si="1"/>
        <v>1</v>
      </c>
      <c r="L63" s="44">
        <f>SUM(feb!F63 + mrt!K63 + apr!L63+ mei!M63+ jun!K63+ jul!K63+ K63)</f>
        <v>12</v>
      </c>
      <c r="M63" s="45">
        <f t="shared" si="8"/>
        <v>50</v>
      </c>
      <c r="N63" s="46">
        <f>SUM(feb!H63 + mrt!M63 + apr!N63+ mei!O63+ jun!M63+ jul!M63+ M63)</f>
        <v>606</v>
      </c>
    </row>
    <row r="64" spans="1:14" x14ac:dyDescent="0.35">
      <c r="A64" s="9" t="s">
        <v>73</v>
      </c>
      <c r="B64" s="41"/>
      <c r="C64" s="41">
        <v>90</v>
      </c>
      <c r="D64" s="41">
        <v>155</v>
      </c>
      <c r="E64" s="41"/>
      <c r="F64" s="41">
        <v>87</v>
      </c>
      <c r="G64" s="41">
        <v>140</v>
      </c>
      <c r="H64" s="41">
        <v>94</v>
      </c>
      <c r="I64" s="41"/>
      <c r="J64" s="41">
        <v>92</v>
      </c>
      <c r="K64" s="48">
        <f t="shared" si="1"/>
        <v>6</v>
      </c>
      <c r="L64" s="44">
        <f>SUM(feb!F64 + mrt!K64 + apr!L64+ mei!M64+ jun!K64+ jul!K64+ K64)</f>
        <v>37</v>
      </c>
      <c r="M64" s="45">
        <f t="shared" si="8"/>
        <v>658</v>
      </c>
      <c r="N64" s="46">
        <f>SUM(feb!H64 + mrt!M64 + apr!N64+ mei!O64+ jun!M64+ jul!M64+ M64)</f>
        <v>3395</v>
      </c>
    </row>
    <row r="65" spans="1:14" x14ac:dyDescent="0.35">
      <c r="A65" s="9" t="s">
        <v>122</v>
      </c>
      <c r="B65" s="41">
        <v>120</v>
      </c>
      <c r="C65" s="41"/>
      <c r="D65" s="41">
        <v>155</v>
      </c>
      <c r="E65" s="41">
        <v>87</v>
      </c>
      <c r="F65" s="41">
        <v>87</v>
      </c>
      <c r="G65" s="41"/>
      <c r="H65" s="41">
        <v>94</v>
      </c>
      <c r="I65" s="41"/>
      <c r="J65" s="41">
        <v>92</v>
      </c>
      <c r="K65" s="48">
        <f t="shared" si="1"/>
        <v>6</v>
      </c>
      <c r="L65" s="44">
        <f>SUM(feb!F65 + mrt!K65 + apr!L65+ mei!M65+ jun!K65+ jul!K65+ K65)</f>
        <v>34</v>
      </c>
      <c r="M65" s="45">
        <f t="shared" ref="M65" si="9">SUM(B65:J65)</f>
        <v>635</v>
      </c>
      <c r="N65" s="46">
        <f>SUM(feb!H65 + mrt!M65 + apr!N65+ mei!O65+ jun!M65+ jul!M65+ M65)</f>
        <v>3255</v>
      </c>
    </row>
    <row r="66" spans="1:14" x14ac:dyDescent="0.35">
      <c r="A66" s="9" t="s">
        <v>13</v>
      </c>
      <c r="B66" s="41"/>
      <c r="C66" s="41"/>
      <c r="D66" s="41"/>
      <c r="E66" s="41"/>
      <c r="F66" s="41">
        <v>82</v>
      </c>
      <c r="G66" s="41">
        <v>96</v>
      </c>
      <c r="H66" s="41">
        <v>79</v>
      </c>
      <c r="I66" s="41"/>
      <c r="J66" s="41">
        <v>80</v>
      </c>
      <c r="K66" s="48">
        <f t="shared" si="1"/>
        <v>4</v>
      </c>
      <c r="L66" s="44">
        <f>SUM(feb!F66 + mrt!K66 + apr!L66+ mei!M66+ jun!K66+ jul!K66+ K66)</f>
        <v>17</v>
      </c>
      <c r="M66" s="45">
        <f t="shared" si="8"/>
        <v>337</v>
      </c>
      <c r="N66" s="46">
        <f>SUM(feb!H66 + mrt!M66 + apr!N66+ mei!O66+ jun!M66+ jul!M66+ M66)</f>
        <v>1469</v>
      </c>
    </row>
    <row r="67" spans="1:14" x14ac:dyDescent="0.35">
      <c r="A67" s="9" t="s">
        <v>47</v>
      </c>
      <c r="B67" s="41">
        <v>151</v>
      </c>
      <c r="C67" s="41">
        <v>90</v>
      </c>
      <c r="D67" s="41">
        <v>175</v>
      </c>
      <c r="E67" s="41">
        <v>93</v>
      </c>
      <c r="F67" s="41">
        <v>87</v>
      </c>
      <c r="G67" s="41">
        <v>175</v>
      </c>
      <c r="H67" s="41">
        <v>94</v>
      </c>
      <c r="I67" s="41">
        <v>152</v>
      </c>
      <c r="J67" s="41">
        <v>92</v>
      </c>
      <c r="K67" s="48">
        <f t="shared" ref="K67:K101" si="10">COUNT(B67:J67)</f>
        <v>9</v>
      </c>
      <c r="L67" s="44">
        <f>SUM(feb!F67 + mrt!K67 + apr!L67+ mei!M67+ jun!K67+ jul!K67+ K67)</f>
        <v>56</v>
      </c>
      <c r="M67" s="45">
        <f t="shared" si="8"/>
        <v>1109</v>
      </c>
      <c r="N67" s="46">
        <f>SUM(feb!H67 + mrt!M67 + apr!N67+ mei!O67+ jun!M67+ jul!M67+ M67)</f>
        <v>6049</v>
      </c>
    </row>
    <row r="68" spans="1:14" x14ac:dyDescent="0.35">
      <c r="A68" s="9" t="s">
        <v>86</v>
      </c>
      <c r="B68" s="41"/>
      <c r="C68" s="41">
        <v>74</v>
      </c>
      <c r="D68" s="41"/>
      <c r="E68" s="41">
        <v>58</v>
      </c>
      <c r="F68" s="41"/>
      <c r="G68" s="41"/>
      <c r="H68" s="41"/>
      <c r="I68" s="41"/>
      <c r="J68" s="41">
        <v>51</v>
      </c>
      <c r="K68" s="48">
        <f t="shared" si="10"/>
        <v>3</v>
      </c>
      <c r="L68" s="44">
        <f>SUM(feb!F68 + mrt!K68 + apr!L68+ mei!M68+ jun!K68+ jul!K68+ K68)</f>
        <v>11</v>
      </c>
      <c r="M68" s="45">
        <f t="shared" si="8"/>
        <v>183</v>
      </c>
      <c r="N68" s="46">
        <f>SUM(feb!H68 + mrt!M68 + apr!N68+ mei!O68+ jun!M68+ jul!M68+ M68)</f>
        <v>609</v>
      </c>
    </row>
    <row r="69" spans="1:14" x14ac:dyDescent="0.35">
      <c r="A69" s="9" t="s">
        <v>14</v>
      </c>
      <c r="B69" s="41"/>
      <c r="C69" s="41"/>
      <c r="D69" s="41">
        <v>97</v>
      </c>
      <c r="E69" s="41"/>
      <c r="F69" s="41"/>
      <c r="G69" s="41">
        <v>140</v>
      </c>
      <c r="H69" s="41">
        <v>79</v>
      </c>
      <c r="I69" s="60">
        <v>128</v>
      </c>
      <c r="J69" s="41">
        <v>80</v>
      </c>
      <c r="K69" s="48">
        <f t="shared" si="10"/>
        <v>5</v>
      </c>
      <c r="L69" s="44">
        <f>SUM(feb!F69 + mrt!K69 + apr!L69+ mei!M69+ jun!K69+ jul!K69+ K69)</f>
        <v>44</v>
      </c>
      <c r="M69" s="45">
        <f t="shared" si="8"/>
        <v>524</v>
      </c>
      <c r="N69" s="46">
        <f>SUM(feb!H69 + mrt!M69 + apr!N69+ mei!O69+ jun!M69+ jul!M69+ M69)</f>
        <v>3983</v>
      </c>
    </row>
    <row r="70" spans="1:14" x14ac:dyDescent="0.35">
      <c r="A70" s="9" t="s">
        <v>46</v>
      </c>
      <c r="B70" s="41">
        <v>55</v>
      </c>
      <c r="C70" s="41">
        <v>74</v>
      </c>
      <c r="D70" s="41">
        <v>62</v>
      </c>
      <c r="E70" s="41"/>
      <c r="F70" s="41">
        <v>83</v>
      </c>
      <c r="G70" s="41"/>
      <c r="H70" s="41"/>
      <c r="I70" s="41"/>
      <c r="J70" s="41"/>
      <c r="K70" s="48">
        <f t="shared" si="10"/>
        <v>4</v>
      </c>
      <c r="L70" s="44">
        <f>SUM(feb!F70 + mrt!K70 + apr!L70+ mei!M70+ jun!K70+ jul!K70+ K70)</f>
        <v>14</v>
      </c>
      <c r="M70" s="45">
        <f t="shared" si="8"/>
        <v>274</v>
      </c>
      <c r="N70" s="46">
        <f>SUM(feb!H70 + mrt!M70 + apr!N70+ mei!O70+ jun!M70+ jul!M70+ M70)</f>
        <v>799</v>
      </c>
    </row>
    <row r="71" spans="1:14" x14ac:dyDescent="0.35">
      <c r="A71" s="9" t="s">
        <v>15</v>
      </c>
      <c r="B71" s="41"/>
      <c r="C71" s="41"/>
      <c r="D71" s="41"/>
      <c r="E71" s="41"/>
      <c r="F71" s="41"/>
      <c r="G71" s="41"/>
      <c r="H71" s="41"/>
      <c r="I71" s="41"/>
      <c r="J71" s="41"/>
      <c r="K71" s="48">
        <f t="shared" si="10"/>
        <v>0</v>
      </c>
      <c r="L71" s="44">
        <f>SUM(feb!F71 + mrt!K71 + apr!L71+ mei!M71+ jun!K71+ jul!K71+ K71)</f>
        <v>0</v>
      </c>
      <c r="M71" s="45">
        <f t="shared" si="8"/>
        <v>0</v>
      </c>
      <c r="N71" s="46">
        <f>SUM(feb!H71 + mrt!M71 + apr!N71+ mei!O71+ jun!M71+ jul!M71+ M71)</f>
        <v>0</v>
      </c>
    </row>
    <row r="72" spans="1:14" x14ac:dyDescent="0.35">
      <c r="A72" s="9" t="s">
        <v>54</v>
      </c>
      <c r="B72" s="41"/>
      <c r="C72" s="41">
        <v>90</v>
      </c>
      <c r="D72" s="41"/>
      <c r="E72" s="41">
        <v>87</v>
      </c>
      <c r="F72" s="41"/>
      <c r="G72" s="41"/>
      <c r="H72" s="50"/>
      <c r="I72" s="41"/>
      <c r="J72" s="41">
        <v>92</v>
      </c>
      <c r="K72" s="48">
        <f t="shared" si="10"/>
        <v>3</v>
      </c>
      <c r="L72" s="44">
        <f>SUM(feb!F72 + mrt!K72 + apr!L72+ mei!M72+ jun!K72+ jul!K72+ K72)</f>
        <v>28</v>
      </c>
      <c r="M72" s="45">
        <f t="shared" si="8"/>
        <v>269</v>
      </c>
      <c r="N72" s="46">
        <f>SUM(feb!H72 + mrt!M72 + apr!N72+ mei!O72+ jun!M72+ jul!M72+ M72)</f>
        <v>2471</v>
      </c>
    </row>
    <row r="73" spans="1:14" x14ac:dyDescent="0.35">
      <c r="A73" s="9" t="s">
        <v>103</v>
      </c>
      <c r="B73" s="41"/>
      <c r="C73" s="41"/>
      <c r="D73" s="41"/>
      <c r="E73" s="41"/>
      <c r="F73" s="41"/>
      <c r="G73" s="41"/>
      <c r="H73" s="41"/>
      <c r="I73" s="41"/>
      <c r="J73" s="41"/>
      <c r="K73" s="48">
        <f t="shared" si="10"/>
        <v>0</v>
      </c>
      <c r="L73" s="44">
        <f>SUM(feb!F73 + mrt!K73 + apr!L73+ mei!M73+ jun!K73+ jul!K73+ K73)</f>
        <v>0</v>
      </c>
      <c r="M73" s="45">
        <f t="shared" si="8"/>
        <v>0</v>
      </c>
      <c r="N73" s="46">
        <f>SUM(feb!H73 + mrt!M73 + apr!N73+ mei!O73+ jun!M73+ jul!M73+ M73)</f>
        <v>0</v>
      </c>
    </row>
    <row r="74" spans="1:14" x14ac:dyDescent="0.35">
      <c r="A74" s="9" t="s">
        <v>55</v>
      </c>
      <c r="B74" s="41"/>
      <c r="C74" s="41"/>
      <c r="D74" s="41"/>
      <c r="E74" s="41"/>
      <c r="F74" s="41"/>
      <c r="G74" s="41"/>
      <c r="H74" s="41"/>
      <c r="I74" s="41"/>
      <c r="J74" s="41"/>
      <c r="K74" s="48">
        <f t="shared" si="10"/>
        <v>0</v>
      </c>
      <c r="L74" s="44">
        <f>SUM(feb!F74 + mrt!K74 + apr!L74+ mei!M74+ jun!K74+ jul!K74+ K74)</f>
        <v>1</v>
      </c>
      <c r="M74" s="45">
        <f t="shared" si="8"/>
        <v>0</v>
      </c>
      <c r="N74" s="46">
        <f>SUM(feb!H74 + mrt!M74 + apr!N74+ mei!O74+ jun!M74+ jul!M74+ M74)</f>
        <v>30</v>
      </c>
    </row>
    <row r="75" spans="1:14" x14ac:dyDescent="0.35">
      <c r="A75" s="9" t="s">
        <v>16</v>
      </c>
      <c r="B75" s="41"/>
      <c r="C75" s="41">
        <v>74</v>
      </c>
      <c r="D75" s="41">
        <v>62</v>
      </c>
      <c r="E75" s="41">
        <v>58</v>
      </c>
      <c r="F75" s="41">
        <v>83</v>
      </c>
      <c r="G75" s="41">
        <v>53</v>
      </c>
      <c r="H75" s="41">
        <v>50</v>
      </c>
      <c r="I75" s="41"/>
      <c r="J75" s="41"/>
      <c r="K75" s="48">
        <f t="shared" si="10"/>
        <v>6</v>
      </c>
      <c r="L75" s="44">
        <f>SUM(feb!F75 + mrt!K75 + apr!L75+ mei!M75+ jun!K75+ jul!K75+ K75)</f>
        <v>27</v>
      </c>
      <c r="M75" s="45">
        <f t="shared" si="8"/>
        <v>380</v>
      </c>
      <c r="N75" s="46">
        <f>SUM(feb!H75 + mrt!M75 + apr!N75+ mei!O75+ jun!M75+ jul!M75+ M75)</f>
        <v>1394</v>
      </c>
    </row>
    <row r="76" spans="1:14" x14ac:dyDescent="0.35">
      <c r="A76" s="9" t="s">
        <v>81</v>
      </c>
      <c r="B76" s="41">
        <v>120</v>
      </c>
      <c r="C76" s="41">
        <v>90</v>
      </c>
      <c r="D76" s="41">
        <v>155</v>
      </c>
      <c r="E76" s="41"/>
      <c r="F76" s="41"/>
      <c r="G76" s="41">
        <v>140</v>
      </c>
      <c r="H76" s="41"/>
      <c r="I76" s="41">
        <v>128</v>
      </c>
      <c r="J76" s="41"/>
      <c r="K76" s="48">
        <f t="shared" si="10"/>
        <v>5</v>
      </c>
      <c r="L76" s="44">
        <f>SUM(feb!F76 + mrt!K76 + apr!L76+ mei!M76+ jun!K76+ jul!K76+ K76)</f>
        <v>31</v>
      </c>
      <c r="M76" s="45">
        <f t="shared" si="8"/>
        <v>633</v>
      </c>
      <c r="N76" s="46">
        <f>SUM(feb!H76 + mrt!M76 + apr!N76+ mei!O76+ jun!M76+ jul!M76+ M76)</f>
        <v>2988</v>
      </c>
    </row>
    <row r="77" spans="1:14" x14ac:dyDescent="0.35">
      <c r="A77" s="9" t="s">
        <v>17</v>
      </c>
      <c r="B77" s="41">
        <v>95</v>
      </c>
      <c r="C77" s="41">
        <v>85</v>
      </c>
      <c r="D77" s="41">
        <v>97</v>
      </c>
      <c r="E77" s="41">
        <v>78</v>
      </c>
      <c r="F77" s="41"/>
      <c r="G77" s="41"/>
      <c r="H77" s="41">
        <v>79</v>
      </c>
      <c r="I77" s="41"/>
      <c r="J77" s="41">
        <v>80</v>
      </c>
      <c r="K77" s="48">
        <f t="shared" si="10"/>
        <v>6</v>
      </c>
      <c r="L77" s="44">
        <f>SUM(feb!F77 + mrt!K77 + apr!L77+ mei!M77+ jun!K77+ jul!K77+ K77)</f>
        <v>28</v>
      </c>
      <c r="M77" s="45">
        <f t="shared" si="8"/>
        <v>514</v>
      </c>
      <c r="N77" s="46">
        <f>SUM(feb!H77 + mrt!M77 + apr!N77+ mei!O77+ jun!M77+ jul!M77+ M77)</f>
        <v>2223</v>
      </c>
    </row>
    <row r="78" spans="1:14" x14ac:dyDescent="0.35">
      <c r="A78" s="9" t="s">
        <v>18</v>
      </c>
      <c r="B78" s="41">
        <v>120</v>
      </c>
      <c r="C78" s="41"/>
      <c r="D78" s="41">
        <v>155</v>
      </c>
      <c r="E78" s="41"/>
      <c r="F78" s="41">
        <v>87</v>
      </c>
      <c r="G78" s="41"/>
      <c r="H78" s="41">
        <v>94</v>
      </c>
      <c r="I78" s="41">
        <v>128</v>
      </c>
      <c r="J78" s="41">
        <v>92</v>
      </c>
      <c r="K78" s="48">
        <f t="shared" si="10"/>
        <v>6</v>
      </c>
      <c r="L78" s="44">
        <f>SUM(feb!F78 + mrt!K78 + apr!L78+ mei!M78+ jun!K78+ jul!K78+ K78)</f>
        <v>33</v>
      </c>
      <c r="M78" s="45">
        <f t="shared" si="8"/>
        <v>676</v>
      </c>
      <c r="N78" s="46">
        <f>SUM(feb!H78 + mrt!M78 + apr!N78+ mei!O78+ jun!M78+ jul!M78+ M78)</f>
        <v>2910</v>
      </c>
    </row>
    <row r="79" spans="1:14" x14ac:dyDescent="0.35">
      <c r="A79" s="9" t="s">
        <v>107</v>
      </c>
      <c r="B79" s="41"/>
      <c r="C79" s="41">
        <v>90</v>
      </c>
      <c r="D79" s="41">
        <v>155</v>
      </c>
      <c r="E79" s="41">
        <v>87</v>
      </c>
      <c r="F79" s="41"/>
      <c r="G79" s="41">
        <v>140</v>
      </c>
      <c r="H79" s="41"/>
      <c r="I79" s="41"/>
      <c r="J79" s="41">
        <v>94</v>
      </c>
      <c r="K79" s="48">
        <f t="shared" si="10"/>
        <v>5</v>
      </c>
      <c r="L79" s="44">
        <f>SUM(feb!F79 + mrt!K79 + apr!L79+ mei!M81+ jun!K79+ jul!K79+ K79)</f>
        <v>18</v>
      </c>
      <c r="M79" s="45">
        <f t="shared" si="8"/>
        <v>566</v>
      </c>
      <c r="N79" s="46">
        <f>SUM(feb!H79 + mrt!M79 + apr!N79+ mei!O79+ jun!M79+ jul!M79+ M79)</f>
        <v>2090</v>
      </c>
    </row>
    <row r="80" spans="1:14" x14ac:dyDescent="0.35">
      <c r="A80" s="9" t="s">
        <v>112</v>
      </c>
      <c r="B80" s="41"/>
      <c r="C80" s="41"/>
      <c r="D80" s="41"/>
      <c r="E80" s="41"/>
      <c r="F80" s="41"/>
      <c r="G80" s="41"/>
      <c r="H80" s="41"/>
      <c r="I80" s="41"/>
      <c r="J80" s="41"/>
      <c r="K80" s="48">
        <f t="shared" si="10"/>
        <v>0</v>
      </c>
      <c r="L80" s="44">
        <f>SUM(feb!F80 + mrt!K80 + apr!L80+ mei!M82+ jun!K80+ jul!K80+ K80)</f>
        <v>6</v>
      </c>
      <c r="M80" s="45">
        <f t="shared" si="8"/>
        <v>0</v>
      </c>
      <c r="N80" s="46">
        <f>SUM(feb!H80 + mrt!M80 + apr!N80+ mei!O80+ jun!M80+ jul!M80+ M80)</f>
        <v>0</v>
      </c>
    </row>
    <row r="81" spans="1:14" x14ac:dyDescent="0.35">
      <c r="A81" s="9" t="s">
        <v>58</v>
      </c>
      <c r="B81" s="41"/>
      <c r="C81" s="41"/>
      <c r="D81" s="41"/>
      <c r="E81" s="41"/>
      <c r="F81" s="41"/>
      <c r="G81" s="41"/>
      <c r="H81" s="41"/>
      <c r="I81" s="41"/>
      <c r="J81" s="41"/>
      <c r="K81" s="48">
        <f t="shared" si="10"/>
        <v>0</v>
      </c>
      <c r="L81" s="44">
        <f>SUM(feb!F81 + mrt!K81 + apr!L81+ mei!M82+ jun!K81+ jul!K81+ K81)</f>
        <v>6</v>
      </c>
      <c r="M81" s="45">
        <f t="shared" si="8"/>
        <v>0</v>
      </c>
      <c r="N81" s="46">
        <f>SUM(feb!H81 + mrt!M81 + apr!N81+ mei!O81+ jun!M81+ jul!M81+ M81)</f>
        <v>0</v>
      </c>
    </row>
    <row r="82" spans="1:14" x14ac:dyDescent="0.35">
      <c r="A82" s="9" t="s">
        <v>19</v>
      </c>
      <c r="B82" s="41">
        <v>95</v>
      </c>
      <c r="C82" s="41">
        <v>85</v>
      </c>
      <c r="D82" s="41">
        <v>97</v>
      </c>
      <c r="E82" s="41"/>
      <c r="F82" s="41">
        <v>82</v>
      </c>
      <c r="G82" s="41">
        <v>96</v>
      </c>
      <c r="H82" s="41">
        <v>79</v>
      </c>
      <c r="I82" s="41"/>
      <c r="J82" s="41"/>
      <c r="K82" s="48">
        <f t="shared" si="10"/>
        <v>6</v>
      </c>
      <c r="L82" s="44">
        <f>SUM(feb!F82 + mrt!K82 + apr!L82+ mei!M83+ jun!K82+ jul!K82+ K82)</f>
        <v>32</v>
      </c>
      <c r="M82" s="45">
        <f t="shared" si="8"/>
        <v>534</v>
      </c>
      <c r="N82" s="46">
        <f>SUM(feb!H82 + mrt!M82 + apr!N82+ mei!O82+ jun!M82+ jul!M82+ M82)</f>
        <v>3185</v>
      </c>
    </row>
    <row r="83" spans="1:14" x14ac:dyDescent="0.35">
      <c r="A83" s="9" t="s">
        <v>76</v>
      </c>
      <c r="B83" s="41"/>
      <c r="C83" s="41"/>
      <c r="D83" s="41"/>
      <c r="E83" s="41"/>
      <c r="F83" s="41">
        <v>82</v>
      </c>
      <c r="G83" s="41"/>
      <c r="H83" s="41"/>
      <c r="I83" s="41"/>
      <c r="J83" s="41"/>
      <c r="K83" s="48">
        <f t="shared" si="10"/>
        <v>1</v>
      </c>
      <c r="L83" s="44">
        <f>SUM(feb!F83 + mrt!K83 + apr!L83+ mei!M83+ jun!K83+ jul!K83+ K83)</f>
        <v>3</v>
      </c>
      <c r="M83" s="45">
        <f t="shared" si="8"/>
        <v>82</v>
      </c>
      <c r="N83" s="46">
        <f>SUM(feb!H83 + mrt!M83 + apr!N83+ mei!O83+ jun!M83+ jul!M83+ M83)</f>
        <v>240</v>
      </c>
    </row>
    <row r="84" spans="1:14" x14ac:dyDescent="0.35">
      <c r="A84" s="9" t="s">
        <v>20</v>
      </c>
      <c r="B84" s="41">
        <v>55</v>
      </c>
      <c r="C84" s="41">
        <v>74</v>
      </c>
      <c r="D84" s="41">
        <v>62</v>
      </c>
      <c r="E84" s="41">
        <v>58</v>
      </c>
      <c r="F84" s="41">
        <v>83</v>
      </c>
      <c r="G84" s="41">
        <v>53</v>
      </c>
      <c r="H84" s="41">
        <v>50</v>
      </c>
      <c r="I84" s="41"/>
      <c r="J84" s="41">
        <v>51</v>
      </c>
      <c r="K84" s="48">
        <f t="shared" si="10"/>
        <v>8</v>
      </c>
      <c r="L84" s="44">
        <f>SUM(feb!F84 + mrt!K84 + apr!L84+ mei!M84+ jun!K84+ jul!K84+ K84)</f>
        <v>33</v>
      </c>
      <c r="M84" s="45">
        <f t="shared" si="8"/>
        <v>486</v>
      </c>
      <c r="N84" s="46">
        <f>SUM(feb!H84 + mrt!M84 + apr!N84+ mei!O84+ jun!M84+ jul!M84+ M84)</f>
        <v>1845</v>
      </c>
    </row>
    <row r="85" spans="1:14" x14ac:dyDescent="0.35">
      <c r="A85" s="9" t="s">
        <v>65</v>
      </c>
      <c r="B85" s="41"/>
      <c r="C85" s="41"/>
      <c r="D85" s="41">
        <v>62</v>
      </c>
      <c r="E85" s="41"/>
      <c r="F85" s="41"/>
      <c r="G85" s="41"/>
      <c r="H85" s="41"/>
      <c r="I85" s="41"/>
      <c r="J85" s="41"/>
      <c r="K85" s="48">
        <f t="shared" si="10"/>
        <v>1</v>
      </c>
      <c r="L85" s="44">
        <f>SUM(feb!F85 + mrt!K85 + apr!L85+ mei!M85+ jun!K85+ jul!K85+ K85)</f>
        <v>1</v>
      </c>
      <c r="M85" s="45">
        <f t="shared" si="8"/>
        <v>62</v>
      </c>
      <c r="N85" s="46">
        <f>SUM(feb!H85 + mrt!M85 + apr!N85+ mei!O85+ jun!M85+ jul!M85+ M85)</f>
        <v>62</v>
      </c>
    </row>
    <row r="86" spans="1:14" x14ac:dyDescent="0.35">
      <c r="A86" s="9" t="s">
        <v>26</v>
      </c>
      <c r="B86" s="41">
        <v>55</v>
      </c>
      <c r="C86" s="41">
        <v>74</v>
      </c>
      <c r="D86" s="41"/>
      <c r="E86" s="41">
        <v>58</v>
      </c>
      <c r="F86" s="41">
        <v>83</v>
      </c>
      <c r="G86" s="41">
        <v>53</v>
      </c>
      <c r="H86" s="41"/>
      <c r="I86" s="41"/>
      <c r="J86" s="41"/>
      <c r="K86" s="48">
        <f t="shared" si="10"/>
        <v>5</v>
      </c>
      <c r="L86" s="44">
        <f>SUM(feb!F86 + mrt!K86 + apr!L86+ mei!M86+ jun!K86+ jul!K86+ K86)</f>
        <v>19</v>
      </c>
      <c r="M86" s="45">
        <f t="shared" si="8"/>
        <v>323</v>
      </c>
      <c r="N86" s="46">
        <f>SUM(feb!H86 + mrt!M86 + apr!N86+ mei!O86+ jun!M86+ jul!M86+ M86)</f>
        <v>1000</v>
      </c>
    </row>
    <row r="87" spans="1:14" x14ac:dyDescent="0.35">
      <c r="A87" s="9" t="s">
        <v>43</v>
      </c>
      <c r="B87" s="41">
        <v>120</v>
      </c>
      <c r="C87" s="41">
        <v>90</v>
      </c>
      <c r="D87" s="41">
        <v>155</v>
      </c>
      <c r="E87" s="41">
        <v>87</v>
      </c>
      <c r="F87" s="41">
        <v>87</v>
      </c>
      <c r="G87" s="41">
        <v>140</v>
      </c>
      <c r="H87" s="41">
        <v>94</v>
      </c>
      <c r="I87" s="41">
        <v>128</v>
      </c>
      <c r="J87" s="41">
        <v>94</v>
      </c>
      <c r="K87" s="48">
        <f t="shared" si="10"/>
        <v>9</v>
      </c>
      <c r="L87" s="44">
        <f>SUM(feb!F87 + mrt!K87 + apr!L87+ mei!M87+ jun!K87+ jul!K87+ K87)</f>
        <v>57</v>
      </c>
      <c r="M87" s="45">
        <f t="shared" si="8"/>
        <v>995</v>
      </c>
      <c r="N87" s="46">
        <f>SUM(feb!H87 + mrt!M87 + apr!N87+ mei!O87+ jun!M87+ jul!M87+ M87)</f>
        <v>5404</v>
      </c>
    </row>
    <row r="88" spans="1:14" x14ac:dyDescent="0.35">
      <c r="A88" s="9" t="s">
        <v>126</v>
      </c>
      <c r="B88" s="41"/>
      <c r="C88" s="41">
        <v>74</v>
      </c>
      <c r="D88" s="41">
        <v>62</v>
      </c>
      <c r="E88" s="41">
        <v>58</v>
      </c>
      <c r="F88" s="41">
        <v>83</v>
      </c>
      <c r="G88" s="41"/>
      <c r="H88" s="41">
        <v>50</v>
      </c>
      <c r="I88" s="41"/>
      <c r="J88" s="41">
        <v>51</v>
      </c>
      <c r="K88" s="48">
        <f t="shared" ref="K88" si="11">COUNT(B88:J88)</f>
        <v>6</v>
      </c>
      <c r="L88" s="44">
        <f>SUM(feb!F88 + mrt!K88 + apr!L88+ mei!M88+ jun!K88+ jul!K88+ K88)</f>
        <v>16</v>
      </c>
      <c r="M88" s="45">
        <f t="shared" ref="M88" si="12">SUM(B88:J88)</f>
        <v>378</v>
      </c>
      <c r="N88" s="46">
        <f>SUM(feb!H88 + mrt!M88 + apr!N88+ mei!O88+ jun!M88+ jul!M88+ M88)</f>
        <v>900</v>
      </c>
    </row>
    <row r="89" spans="1:14" x14ac:dyDescent="0.35">
      <c r="A89" s="9" t="s">
        <v>62</v>
      </c>
      <c r="B89" s="41"/>
      <c r="C89" s="41"/>
      <c r="D89" s="41"/>
      <c r="E89" s="41"/>
      <c r="F89" s="41"/>
      <c r="G89" s="41"/>
      <c r="H89" s="41"/>
      <c r="I89" s="41"/>
      <c r="J89" s="41"/>
      <c r="K89" s="48">
        <f t="shared" si="10"/>
        <v>0</v>
      </c>
      <c r="L89" s="44">
        <f>SUM(feb!F89 + mrt!K89 + apr!L89+ mei!M89+ jun!K89+ jul!K89+ K89)</f>
        <v>0</v>
      </c>
      <c r="M89" s="45">
        <f t="shared" si="8"/>
        <v>0</v>
      </c>
      <c r="N89" s="46">
        <f>SUM(feb!H89 + mrt!M89 + apr!N89+ mei!O89+ jun!M89+ jul!M89+ M89)</f>
        <v>0</v>
      </c>
    </row>
    <row r="90" spans="1:14" x14ac:dyDescent="0.35">
      <c r="A90" s="9" t="s">
        <v>117</v>
      </c>
      <c r="B90" s="41">
        <v>55</v>
      </c>
      <c r="C90" s="41"/>
      <c r="D90" s="41">
        <v>62</v>
      </c>
      <c r="E90" s="41"/>
      <c r="F90" s="41"/>
      <c r="G90" s="41"/>
      <c r="H90" s="41"/>
      <c r="I90" s="41"/>
      <c r="J90" s="41"/>
      <c r="K90" s="48">
        <f t="shared" si="10"/>
        <v>2</v>
      </c>
      <c r="L90" s="44">
        <f>SUM(feb!F90 + mrt!K90 + apr!L90+ mei!M90+ jun!K90+ jul!K90+ K90)</f>
        <v>8</v>
      </c>
      <c r="M90" s="45">
        <f t="shared" ref="M90:M101" si="13">SUM(B90:J90)</f>
        <v>117</v>
      </c>
      <c r="N90" s="46">
        <f>SUM(feb!H90 + mrt!M90 + apr!N90+ mei!O90+ jun!M90+ jul!M90+ M90)</f>
        <v>493</v>
      </c>
    </row>
    <row r="91" spans="1:14" x14ac:dyDescent="0.35">
      <c r="A91" s="9" t="s">
        <v>97</v>
      </c>
      <c r="B91" s="41"/>
      <c r="C91" s="41"/>
      <c r="D91" s="41"/>
      <c r="E91" s="41"/>
      <c r="F91" s="41"/>
      <c r="G91" s="41"/>
      <c r="H91" s="41"/>
      <c r="I91" s="41"/>
      <c r="J91" s="41"/>
      <c r="K91" s="48">
        <f t="shared" si="10"/>
        <v>0</v>
      </c>
      <c r="L91" s="44">
        <f>SUM(feb!F91 + mrt!K91 + apr!L91+ mei!M91+ jun!K91+ jul!K91+ K91)</f>
        <v>0</v>
      </c>
      <c r="M91" s="45">
        <f t="shared" si="13"/>
        <v>0</v>
      </c>
      <c r="N91" s="46">
        <f>SUM(feb!H91 + mrt!M91 + apr!N91+ mei!O91+ jun!M91+ jul!M91+ M91)</f>
        <v>0</v>
      </c>
    </row>
    <row r="92" spans="1:14" x14ac:dyDescent="0.35">
      <c r="A92" s="9" t="s">
        <v>98</v>
      </c>
      <c r="B92" s="41"/>
      <c r="C92" s="41"/>
      <c r="D92" s="41"/>
      <c r="E92" s="41"/>
      <c r="F92" s="41"/>
      <c r="G92" s="41"/>
      <c r="H92" s="41"/>
      <c r="I92" s="41"/>
      <c r="J92" s="41"/>
      <c r="K92" s="48">
        <f t="shared" si="10"/>
        <v>0</v>
      </c>
      <c r="L92" s="44">
        <f>SUM(feb!F92 + mrt!K92 + apr!L92+ mei!M92+ jun!K92+ jul!K92+ K92)</f>
        <v>0</v>
      </c>
      <c r="M92" s="45">
        <f t="shared" si="13"/>
        <v>0</v>
      </c>
      <c r="N92" s="46">
        <f>SUM(feb!H92 + mrt!M92 + apr!N92+ mei!O92+ jun!M92+ jul!M92+ M92)</f>
        <v>0</v>
      </c>
    </row>
    <row r="93" spans="1:14" x14ac:dyDescent="0.35">
      <c r="A93" s="9" t="s">
        <v>83</v>
      </c>
      <c r="B93" s="41"/>
      <c r="C93" s="41">
        <v>90</v>
      </c>
      <c r="D93" s="41"/>
      <c r="E93" s="41"/>
      <c r="F93" s="41"/>
      <c r="G93" s="41"/>
      <c r="H93" s="41"/>
      <c r="I93" s="41"/>
      <c r="J93" s="41"/>
      <c r="K93" s="48">
        <f t="shared" si="10"/>
        <v>1</v>
      </c>
      <c r="L93" s="44">
        <f>SUM(feb!F93 + mrt!K93 + apr!L93+ mei!M93+ jun!K93+ jul!K93+ K93)</f>
        <v>11</v>
      </c>
      <c r="M93" s="45">
        <f t="shared" si="13"/>
        <v>90</v>
      </c>
      <c r="N93" s="46">
        <f>SUM(feb!H93 + mrt!M93 + apr!N93+ mei!O93+ jun!M93+ jul!M93+ M93)</f>
        <v>931</v>
      </c>
    </row>
    <row r="94" spans="1:14" x14ac:dyDescent="0.35">
      <c r="A94" s="9" t="s">
        <v>74</v>
      </c>
      <c r="B94" s="41"/>
      <c r="C94" s="41"/>
      <c r="D94" s="41"/>
      <c r="E94" s="41"/>
      <c r="F94" s="41"/>
      <c r="G94" s="41"/>
      <c r="H94" s="41"/>
      <c r="I94" s="41"/>
      <c r="J94" s="41"/>
      <c r="K94" s="48">
        <f t="shared" si="10"/>
        <v>0</v>
      </c>
      <c r="L94" s="44">
        <f>SUM(feb!F94 + mrt!K94 + apr!L94+ mei!M94+ jun!K94+ jul!K94+ K94)</f>
        <v>0</v>
      </c>
      <c r="M94" s="45">
        <f t="shared" si="13"/>
        <v>0</v>
      </c>
      <c r="N94" s="46">
        <f>SUM(feb!H94 + mrt!M94 + apr!N94+ mei!O94+ jun!M94+ jul!M94+ M94)</f>
        <v>0</v>
      </c>
    </row>
    <row r="95" spans="1:14" x14ac:dyDescent="0.35">
      <c r="A95" s="18" t="s">
        <v>111</v>
      </c>
      <c r="B95" s="41"/>
      <c r="C95" s="41"/>
      <c r="D95" s="41"/>
      <c r="E95" s="41"/>
      <c r="F95" s="41"/>
      <c r="G95" s="41"/>
      <c r="H95" s="41"/>
      <c r="I95" s="41"/>
      <c r="J95" s="41"/>
      <c r="K95" s="48">
        <f t="shared" si="10"/>
        <v>0</v>
      </c>
      <c r="L95" s="44">
        <f>SUM(feb!F95 + mrt!K95 + apr!L95+ mei!M95+ jun!K95+ jul!K95+ K95)</f>
        <v>0</v>
      </c>
      <c r="M95" s="45">
        <f t="shared" si="13"/>
        <v>0</v>
      </c>
      <c r="N95" s="46">
        <f>SUM(feb!H95 + mrt!M95 + apr!N95+ mei!O95+ jun!M95+ jul!M95+ M95)</f>
        <v>0</v>
      </c>
    </row>
    <row r="96" spans="1:14" x14ac:dyDescent="0.35">
      <c r="A96" s="18" t="s">
        <v>99</v>
      </c>
      <c r="B96" s="41"/>
      <c r="C96" s="41"/>
      <c r="D96" s="41"/>
      <c r="E96" s="41"/>
      <c r="F96" s="41"/>
      <c r="G96" s="41"/>
      <c r="H96" s="41"/>
      <c r="I96" s="41"/>
      <c r="J96" s="41"/>
      <c r="K96" s="48">
        <f t="shared" si="10"/>
        <v>0</v>
      </c>
      <c r="L96" s="44">
        <f>SUM(feb!F96 + mrt!K96 + apr!L96+ mei!M96+ jun!K96+ jul!K96+ K96)</f>
        <v>0</v>
      </c>
      <c r="M96" s="45">
        <f t="shared" si="13"/>
        <v>0</v>
      </c>
      <c r="N96" s="46">
        <f>SUM(feb!H96 + mrt!M96 + apr!N96+ mei!O96+ jun!M96+ jul!M96+ M96)</f>
        <v>0</v>
      </c>
    </row>
    <row r="97" spans="1:14" x14ac:dyDescent="0.35">
      <c r="A97" s="18" t="s">
        <v>121</v>
      </c>
      <c r="B97" s="41"/>
      <c r="C97" s="41"/>
      <c r="D97" s="41"/>
      <c r="E97" s="41"/>
      <c r="F97" s="41">
        <v>87</v>
      </c>
      <c r="G97" s="41"/>
      <c r="H97" s="41"/>
      <c r="I97" s="41"/>
      <c r="J97" s="41"/>
      <c r="K97" s="48">
        <f t="shared" si="10"/>
        <v>1</v>
      </c>
      <c r="L97" s="44">
        <f>SUM(feb!F97 + mrt!K97 + apr!L97+ mei!M97+ jun!K97+ jul!K97+ K97)</f>
        <v>10</v>
      </c>
      <c r="M97" s="45">
        <f t="shared" ref="M97" si="14">SUM(B97:J97)</f>
        <v>87</v>
      </c>
      <c r="N97" s="46">
        <f>SUM(feb!H97 + mrt!M97 + apr!N97+ mei!O97+ jun!M97+ jul!M97+ M97)</f>
        <v>761</v>
      </c>
    </row>
    <row r="98" spans="1:14" x14ac:dyDescent="0.35">
      <c r="A98" s="18" t="s">
        <v>102</v>
      </c>
      <c r="B98" s="41">
        <v>91</v>
      </c>
      <c r="C98" s="41">
        <v>81</v>
      </c>
      <c r="D98" s="41">
        <v>97</v>
      </c>
      <c r="E98" s="41"/>
      <c r="F98" s="41">
        <v>82</v>
      </c>
      <c r="G98" s="41">
        <v>96</v>
      </c>
      <c r="H98" s="41"/>
      <c r="I98" s="41">
        <v>101</v>
      </c>
      <c r="J98" s="41">
        <v>80</v>
      </c>
      <c r="K98" s="48">
        <f t="shared" si="10"/>
        <v>7</v>
      </c>
      <c r="L98" s="44">
        <f>SUM(feb!F98 + mrt!K98 + apr!L98+ mei!M98+ jun!K98+ jul!K98+ K98)</f>
        <v>43</v>
      </c>
      <c r="M98" s="45">
        <f t="shared" si="13"/>
        <v>628</v>
      </c>
      <c r="N98" s="46">
        <f>SUM(feb!H98 + mrt!M98 + apr!N98+ mei!O98+ jun!M98+ jul!M98+ M98)</f>
        <v>3553</v>
      </c>
    </row>
    <row r="99" spans="1:14" x14ac:dyDescent="0.35">
      <c r="A99" s="18" t="s">
        <v>100</v>
      </c>
      <c r="B99" s="41"/>
      <c r="C99" s="41"/>
      <c r="D99" s="41"/>
      <c r="E99" s="41">
        <v>78</v>
      </c>
      <c r="F99" s="41"/>
      <c r="G99" s="41"/>
      <c r="H99" s="41"/>
      <c r="I99" s="41"/>
      <c r="J99" s="41"/>
      <c r="K99" s="48">
        <f t="shared" si="10"/>
        <v>1</v>
      </c>
      <c r="L99" s="44">
        <f>SUM(feb!F99 + mrt!K99 + apr!L99+ mei!M99+ jun!K99+ jul!K99+ K99)</f>
        <v>2</v>
      </c>
      <c r="M99" s="45">
        <f t="shared" si="13"/>
        <v>78</v>
      </c>
      <c r="N99" s="46">
        <f>SUM(feb!H99 + mrt!M99 + apr!N99+ mei!O99+ jun!M99+ jul!M99+ M99)</f>
        <v>205</v>
      </c>
    </row>
    <row r="100" spans="1:14" x14ac:dyDescent="0.35">
      <c r="A100" s="18" t="s">
        <v>75</v>
      </c>
      <c r="B100" s="41">
        <v>55</v>
      </c>
      <c r="C100" s="41">
        <v>74</v>
      </c>
      <c r="D100" s="41">
        <v>62</v>
      </c>
      <c r="E100" s="41">
        <v>58</v>
      </c>
      <c r="F100" s="41">
        <v>83</v>
      </c>
      <c r="G100" s="41">
        <v>53</v>
      </c>
      <c r="H100" s="41">
        <v>50</v>
      </c>
      <c r="I100" s="41"/>
      <c r="J100" s="41">
        <v>51</v>
      </c>
      <c r="K100" s="48">
        <f t="shared" si="10"/>
        <v>8</v>
      </c>
      <c r="L100" s="44">
        <f>SUM(feb!F100 + mrt!K100 + apr!L100+ mei!M100+ jun!K100+ jul!K100+ K100)</f>
        <v>44</v>
      </c>
      <c r="M100" s="45">
        <f t="shared" si="13"/>
        <v>486</v>
      </c>
      <c r="N100" s="46">
        <f>SUM(feb!H100 + mrt!M100 + apr!N100+ mei!O100+ jun!M100+ jul!M100+ M100)</f>
        <v>2397</v>
      </c>
    </row>
    <row r="101" spans="1:14" ht="13.15" thickBot="1" x14ac:dyDescent="0.4">
      <c r="A101" s="10" t="s">
        <v>21</v>
      </c>
      <c r="B101" s="47"/>
      <c r="C101" s="47"/>
      <c r="D101" s="47"/>
      <c r="E101" s="47"/>
      <c r="F101" s="47"/>
      <c r="G101" s="47"/>
      <c r="H101" s="47"/>
      <c r="I101" s="47"/>
      <c r="J101" s="47"/>
      <c r="K101" s="64">
        <f t="shared" si="10"/>
        <v>0</v>
      </c>
      <c r="L101" s="61">
        <f>SUM(feb!F101 + mrt!K101 + apr!L101+ mei!M101+ jun!K101+ jul!K101+ K101)</f>
        <v>2</v>
      </c>
      <c r="M101" s="62">
        <f t="shared" si="13"/>
        <v>0</v>
      </c>
      <c r="N101" s="63">
        <f>SUM(feb!H101 + mrt!M101 + apr!N101+ mei!O101+ jun!M101+ jul!M101+ M101)</f>
        <v>89</v>
      </c>
    </row>
  </sheetData>
  <mergeCells count="4">
    <mergeCell ref="M2:M3"/>
    <mergeCell ref="N2:N3"/>
    <mergeCell ref="K2:K3"/>
    <mergeCell ref="L2:L3"/>
  </mergeCells>
  <phoneticPr fontId="7" type="noConversion"/>
  <pageMargins left="0.78740157480314965" right="0.78740157480314965" top="0.39370078740157483" bottom="0.39370078740157483" header="0" footer="0"/>
  <pageSetup paperSize="9" scale="9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01"/>
  <sheetViews>
    <sheetView zoomScale="130" zoomScaleNormal="130" workbookViewId="0">
      <pane ySplit="3" topLeftCell="A4" activePane="bottomLeft" state="frozen"/>
      <selection pane="bottomLeft"/>
    </sheetView>
  </sheetViews>
  <sheetFormatPr defaultColWidth="9.19921875" defaultRowHeight="12.75" x14ac:dyDescent="0.35"/>
  <cols>
    <col min="1" max="1" width="16.59765625" style="4" customWidth="1"/>
    <col min="2" max="11" width="4" style="4" customWidth="1"/>
    <col min="12" max="15" width="5.59765625" style="4" customWidth="1"/>
    <col min="16" max="16384" width="9.19921875" style="4"/>
  </cols>
  <sheetData>
    <row r="1" spans="1:15" ht="27.75" customHeight="1" thickBot="1" x14ac:dyDescent="0.5">
      <c r="A1" s="26" t="s">
        <v>142</v>
      </c>
      <c r="O1" s="27" t="s">
        <v>27</v>
      </c>
    </row>
    <row r="2" spans="1:15" s="6" customFormat="1" ht="54.75" customHeight="1" x14ac:dyDescent="0.35">
      <c r="A2" s="14"/>
      <c r="B2" s="35" t="s">
        <v>0</v>
      </c>
      <c r="C2" s="13" t="s">
        <v>1</v>
      </c>
      <c r="D2" s="13" t="s">
        <v>0</v>
      </c>
      <c r="E2" s="13" t="s">
        <v>1</v>
      </c>
      <c r="F2" s="13" t="s">
        <v>0</v>
      </c>
      <c r="G2" s="13" t="s">
        <v>1</v>
      </c>
      <c r="H2" s="13" t="s">
        <v>0</v>
      </c>
      <c r="I2" s="13" t="s">
        <v>1</v>
      </c>
      <c r="J2" s="13" t="s">
        <v>0</v>
      </c>
      <c r="K2" s="108" t="s">
        <v>1</v>
      </c>
      <c r="L2" s="126" t="s">
        <v>146</v>
      </c>
      <c r="M2" s="124" t="s">
        <v>30</v>
      </c>
      <c r="N2" s="118" t="s">
        <v>28</v>
      </c>
      <c r="O2" s="120" t="s">
        <v>29</v>
      </c>
    </row>
    <row r="3" spans="1:15" ht="18" customHeight="1" thickBot="1" x14ac:dyDescent="0.4">
      <c r="A3" s="15"/>
      <c r="B3" s="3">
        <v>1</v>
      </c>
      <c r="C3" s="3">
        <v>2</v>
      </c>
      <c r="D3" s="3">
        <v>8</v>
      </c>
      <c r="E3" s="3">
        <v>9</v>
      </c>
      <c r="F3" s="3">
        <v>15</v>
      </c>
      <c r="G3" s="3">
        <v>16</v>
      </c>
      <c r="H3" s="3">
        <v>22</v>
      </c>
      <c r="I3" s="3">
        <v>23</v>
      </c>
      <c r="J3" s="3">
        <v>29</v>
      </c>
      <c r="K3" s="39">
        <v>30</v>
      </c>
      <c r="L3" s="127"/>
      <c r="M3" s="125"/>
      <c r="N3" s="119"/>
      <c r="O3" s="121"/>
    </row>
    <row r="4" spans="1:15" x14ac:dyDescent="0.35">
      <c r="A4" s="9" t="s">
        <v>84</v>
      </c>
      <c r="B4" s="41"/>
      <c r="C4" s="41">
        <v>94</v>
      </c>
      <c r="D4" s="41">
        <v>120</v>
      </c>
      <c r="E4" s="41"/>
      <c r="F4" s="41"/>
      <c r="G4" s="41"/>
      <c r="H4" s="41"/>
      <c r="I4" s="41"/>
      <c r="J4" s="41"/>
      <c r="K4" s="42"/>
      <c r="L4" s="48">
        <f>COUNT(B4:K4)</f>
        <v>2</v>
      </c>
      <c r="M4" s="44">
        <f>SUM(feb!F4 + mrt!K4 + apr!L4+ mei!M4+ jun!K4+ jul!K4+aug!K4+  L4)</f>
        <v>18</v>
      </c>
      <c r="N4" s="45">
        <f t="shared" ref="N4:N26" si="0">SUM(B4:J4)</f>
        <v>214</v>
      </c>
      <c r="O4" s="46">
        <f>SUM(feb!H4 + mrt!M4 + apr!N4+ mei!O4+ jun!M4+ jul!M4+aug!M4+  N4)</f>
        <v>1661</v>
      </c>
    </row>
    <row r="5" spans="1:15" x14ac:dyDescent="0.35">
      <c r="A5" s="9" t="s">
        <v>2</v>
      </c>
      <c r="B5" s="41"/>
      <c r="C5" s="41"/>
      <c r="D5" s="41"/>
      <c r="E5" s="41"/>
      <c r="F5" s="41"/>
      <c r="G5" s="41"/>
      <c r="H5" s="41"/>
      <c r="I5" s="41"/>
      <c r="J5" s="41"/>
      <c r="K5" s="42"/>
      <c r="L5" s="48">
        <f t="shared" ref="L5:L66" si="1">COUNT(B5:K5)</f>
        <v>0</v>
      </c>
      <c r="M5" s="44">
        <f>SUM(feb!F5 + mrt!K5 + apr!L5+ mei!M5+ jun!K5+ jul!K5+aug!K5+  L5)</f>
        <v>0</v>
      </c>
      <c r="N5" s="45">
        <f t="shared" si="0"/>
        <v>0</v>
      </c>
      <c r="O5" s="46">
        <f>SUM(feb!H5 + mrt!M5 + apr!N5+ mei!O5+ jun!M5+ jul!M5+aug!M5+  N5)</f>
        <v>0</v>
      </c>
    </row>
    <row r="6" spans="1:15" x14ac:dyDescent="0.35">
      <c r="A6" s="9" t="s">
        <v>22</v>
      </c>
      <c r="B6" s="41"/>
      <c r="C6" s="41"/>
      <c r="D6" s="41"/>
      <c r="E6" s="41"/>
      <c r="F6" s="41"/>
      <c r="G6" s="41"/>
      <c r="H6" s="41"/>
      <c r="I6" s="41"/>
      <c r="J6" s="41"/>
      <c r="K6" s="42"/>
      <c r="L6" s="48">
        <f t="shared" si="1"/>
        <v>0</v>
      </c>
      <c r="M6" s="44">
        <f>SUM(feb!F6 + mrt!K6 + apr!L6+ mei!M6+ jun!K6+ jul!K6+aug!K6+  L6)</f>
        <v>0</v>
      </c>
      <c r="N6" s="45">
        <f t="shared" si="0"/>
        <v>0</v>
      </c>
      <c r="O6" s="46">
        <f>SUM(feb!H6 + mrt!M6 + apr!N6+ mei!O6+ jun!M6+ jul!M6+aug!M6+  N6)</f>
        <v>0</v>
      </c>
    </row>
    <row r="7" spans="1:15" x14ac:dyDescent="0.35">
      <c r="A7" s="9" t="s">
        <v>63</v>
      </c>
      <c r="B7" s="41"/>
      <c r="C7" s="41">
        <v>92</v>
      </c>
      <c r="D7" s="41">
        <v>120</v>
      </c>
      <c r="E7" s="41">
        <v>81</v>
      </c>
      <c r="F7" s="41"/>
      <c r="G7" s="41"/>
      <c r="H7" s="41"/>
      <c r="I7" s="41"/>
      <c r="J7" s="41"/>
      <c r="K7" s="42">
        <v>70</v>
      </c>
      <c r="L7" s="48">
        <f t="shared" si="1"/>
        <v>4</v>
      </c>
      <c r="M7" s="44">
        <f>SUM(feb!F7 + mrt!K7 + apr!L7+ mei!M7+ jun!K7+ jul!K7+aug!K7+  L7)</f>
        <v>19</v>
      </c>
      <c r="N7" s="45">
        <f t="shared" si="0"/>
        <v>293</v>
      </c>
      <c r="O7" s="46">
        <f>SUM(feb!H7 + mrt!M7 + apr!N7+ mei!O7+ jun!M7+ jul!M7+aug!M7+  N7)</f>
        <v>1447</v>
      </c>
    </row>
    <row r="8" spans="1:15" x14ac:dyDescent="0.35">
      <c r="A8" s="9" t="s">
        <v>56</v>
      </c>
      <c r="B8" s="50"/>
      <c r="C8" s="41"/>
      <c r="D8" s="41"/>
      <c r="E8" s="41"/>
      <c r="F8" s="41"/>
      <c r="G8" s="41"/>
      <c r="H8" s="41"/>
      <c r="I8" s="41"/>
      <c r="J8" s="41"/>
      <c r="K8" s="42"/>
      <c r="L8" s="48">
        <f t="shared" si="1"/>
        <v>0</v>
      </c>
      <c r="M8" s="44">
        <f>SUM(feb!F8 + mrt!K8 + apr!L8+ mei!M8+ jun!K8+ jul!K8+aug!K8+  L8)</f>
        <v>0</v>
      </c>
      <c r="N8" s="45">
        <f t="shared" si="0"/>
        <v>0</v>
      </c>
      <c r="O8" s="46">
        <f>SUM(feb!H8 + mrt!M8 + apr!N8+ mei!O8+ jun!M8+ jul!M8+aug!M8+  N8)</f>
        <v>0</v>
      </c>
    </row>
    <row r="9" spans="1:15" x14ac:dyDescent="0.35">
      <c r="A9" s="9" t="s">
        <v>60</v>
      </c>
      <c r="B9" s="41"/>
      <c r="C9" s="41"/>
      <c r="D9" s="41"/>
      <c r="E9" s="41">
        <v>82</v>
      </c>
      <c r="F9" s="41">
        <v>80</v>
      </c>
      <c r="G9" s="41">
        <v>72</v>
      </c>
      <c r="H9" s="41"/>
      <c r="I9" s="41"/>
      <c r="J9" s="41"/>
      <c r="K9" s="42">
        <v>68</v>
      </c>
      <c r="L9" s="48">
        <f t="shared" si="1"/>
        <v>4</v>
      </c>
      <c r="M9" s="44">
        <f>SUM(feb!F9 + mrt!K9 + apr!L9+ mei!M9+ jun!K9+ jul!K9+aug!K9+  L9)</f>
        <v>33</v>
      </c>
      <c r="N9" s="45">
        <f t="shared" si="0"/>
        <v>234</v>
      </c>
      <c r="O9" s="46">
        <f>SUM(feb!H9 + mrt!M9 + apr!N9+ mei!O9+ jun!M9+ jul!M9+aug!M9+  N9)</f>
        <v>2510</v>
      </c>
    </row>
    <row r="10" spans="1:15" x14ac:dyDescent="0.35">
      <c r="A10" s="9" t="s">
        <v>3</v>
      </c>
      <c r="B10" s="41"/>
      <c r="C10" s="41"/>
      <c r="D10" s="41"/>
      <c r="E10" s="41"/>
      <c r="F10" s="41">
        <v>88</v>
      </c>
      <c r="G10" s="41"/>
      <c r="H10" s="41">
        <v>114</v>
      </c>
      <c r="I10" s="41"/>
      <c r="J10" s="41"/>
      <c r="K10" s="42"/>
      <c r="L10" s="48">
        <f t="shared" si="1"/>
        <v>2</v>
      </c>
      <c r="M10" s="44">
        <f>SUM(feb!F10 + mrt!K10 + apr!L10+ mei!M10+ jun!K10+ jul!K10+aug!K10+  L10)</f>
        <v>22</v>
      </c>
      <c r="N10" s="45">
        <f t="shared" si="0"/>
        <v>202</v>
      </c>
      <c r="O10" s="46">
        <f>SUM(feb!H10 + mrt!M10 + apr!N10+ mei!O10+ jun!M10+ jul!M10+aug!M10+  N10)</f>
        <v>2159</v>
      </c>
    </row>
    <row r="11" spans="1:15" x14ac:dyDescent="0.35">
      <c r="A11" s="9" t="s">
        <v>59</v>
      </c>
      <c r="B11" s="41">
        <v>125</v>
      </c>
      <c r="C11" s="41"/>
      <c r="D11" s="41"/>
      <c r="E11" s="41">
        <v>81</v>
      </c>
      <c r="F11" s="41"/>
      <c r="G11" s="41"/>
      <c r="H11" s="41"/>
      <c r="I11" s="41"/>
      <c r="J11" s="41"/>
      <c r="K11" s="42">
        <v>70</v>
      </c>
      <c r="L11" s="48">
        <f t="shared" si="1"/>
        <v>3</v>
      </c>
      <c r="M11" s="44">
        <f>SUM(feb!F11 + mrt!K11 + apr!L11+ mei!M11+ jun!K11+ jul!K11+aug!K11+  L11)</f>
        <v>26</v>
      </c>
      <c r="N11" s="45">
        <f t="shared" si="0"/>
        <v>206</v>
      </c>
      <c r="O11" s="46">
        <f>SUM(feb!H11 + mrt!M11 + apr!N11+ mei!O11+ jun!M11+ jul!M11+aug!M11+  N11)</f>
        <v>2058</v>
      </c>
    </row>
    <row r="12" spans="1:15" x14ac:dyDescent="0.35">
      <c r="A12" s="9" t="s">
        <v>44</v>
      </c>
      <c r="B12" s="41"/>
      <c r="C12" s="41"/>
      <c r="D12" s="41">
        <v>92</v>
      </c>
      <c r="E12" s="41">
        <v>82</v>
      </c>
      <c r="F12" s="41">
        <v>80</v>
      </c>
      <c r="G12" s="41"/>
      <c r="H12" s="41">
        <v>89</v>
      </c>
      <c r="I12" s="41"/>
      <c r="J12" s="41">
        <v>92</v>
      </c>
      <c r="K12" s="42"/>
      <c r="L12" s="48">
        <f t="shared" si="1"/>
        <v>5</v>
      </c>
      <c r="M12" s="44">
        <f>SUM(feb!F12 + mrt!K12 + apr!L12+ mei!M12+ jun!K12+ jul!K12+aug!K12+  L12)</f>
        <v>42</v>
      </c>
      <c r="N12" s="45">
        <f t="shared" si="0"/>
        <v>435</v>
      </c>
      <c r="O12" s="46">
        <f>SUM(feb!H12 + mrt!M12 + apr!N12+ mei!O12+ jun!M12+ jul!M12+aug!M12+  N12)</f>
        <v>3614</v>
      </c>
    </row>
    <row r="13" spans="1:15" x14ac:dyDescent="0.35">
      <c r="A13" s="9" t="s">
        <v>48</v>
      </c>
      <c r="B13" s="41">
        <v>125</v>
      </c>
      <c r="C13" s="41"/>
      <c r="D13" s="41">
        <v>120</v>
      </c>
      <c r="E13" s="41"/>
      <c r="F13" s="41">
        <v>88</v>
      </c>
      <c r="G13" s="41"/>
      <c r="H13" s="41">
        <v>114</v>
      </c>
      <c r="I13" s="41"/>
      <c r="J13" s="41">
        <v>95</v>
      </c>
      <c r="K13" s="42"/>
      <c r="L13" s="48">
        <f t="shared" si="1"/>
        <v>5</v>
      </c>
      <c r="M13" s="44">
        <f>SUM(feb!F13 + mrt!K13 + apr!L13+ mei!M13+ jun!K13+ jul!K13+aug!K13+  L13)</f>
        <v>32</v>
      </c>
      <c r="N13" s="45">
        <f t="shared" si="0"/>
        <v>542</v>
      </c>
      <c r="O13" s="46">
        <f>SUM(feb!H13 + mrt!M13 + apr!N13+ mei!O13+ jun!M13+ jul!M13+aug!M13+  N13)</f>
        <v>3187</v>
      </c>
    </row>
    <row r="14" spans="1:15" x14ac:dyDescent="0.35">
      <c r="A14" s="9" t="s">
        <v>45</v>
      </c>
      <c r="B14" s="41"/>
      <c r="C14" s="41"/>
      <c r="D14" s="41"/>
      <c r="E14" s="41"/>
      <c r="F14" s="41">
        <v>88</v>
      </c>
      <c r="G14" s="41"/>
      <c r="H14" s="41"/>
      <c r="I14" s="41"/>
      <c r="J14" s="41"/>
      <c r="K14" s="42"/>
      <c r="L14" s="48">
        <f t="shared" si="1"/>
        <v>1</v>
      </c>
      <c r="M14" s="44">
        <f>SUM(feb!F14 + mrt!K14 + apr!L14+ mei!M14+ jun!K14+ jul!K14+aug!K14+  L14)</f>
        <v>3</v>
      </c>
      <c r="N14" s="45">
        <f t="shared" si="0"/>
        <v>88</v>
      </c>
      <c r="O14" s="46">
        <f>SUM(feb!H14 + mrt!M14 + apr!N14+ mei!O14+ jun!M14+ jul!M14+aug!M14+  N14)</f>
        <v>209</v>
      </c>
    </row>
    <row r="15" spans="1:15" x14ac:dyDescent="0.35">
      <c r="A15" s="9" t="s">
        <v>52</v>
      </c>
      <c r="B15" s="41">
        <v>125</v>
      </c>
      <c r="C15" s="41">
        <v>92</v>
      </c>
      <c r="D15" s="41"/>
      <c r="E15" s="41"/>
      <c r="F15" s="41">
        <v>88</v>
      </c>
      <c r="G15" s="41"/>
      <c r="H15" s="41"/>
      <c r="I15" s="41"/>
      <c r="J15" s="41"/>
      <c r="K15" s="42"/>
      <c r="L15" s="48">
        <f t="shared" si="1"/>
        <v>3</v>
      </c>
      <c r="M15" s="44">
        <f>SUM(feb!F15 + mrt!K15 + apr!L15+ mei!M15+ jun!K15+ jul!K15+aug!K15+  L15)</f>
        <v>21</v>
      </c>
      <c r="N15" s="45">
        <f t="shared" ref="N15:N17" si="2">SUM(B15:J15)</f>
        <v>305</v>
      </c>
      <c r="O15" s="46">
        <f>SUM(feb!H15 + mrt!M15 + apr!N15+ mei!O15+ jun!M15+ jul!M15+aug!M15+  N15)</f>
        <v>1941</v>
      </c>
    </row>
    <row r="16" spans="1:15" x14ac:dyDescent="0.35">
      <c r="A16" s="9" t="s">
        <v>110</v>
      </c>
      <c r="B16" s="41"/>
      <c r="C16" s="41"/>
      <c r="D16" s="41"/>
      <c r="E16" s="41"/>
      <c r="F16" s="41"/>
      <c r="G16" s="41"/>
      <c r="H16" s="41"/>
      <c r="I16" s="41"/>
      <c r="J16" s="41"/>
      <c r="K16" s="42"/>
      <c r="L16" s="48">
        <f t="shared" si="1"/>
        <v>0</v>
      </c>
      <c r="M16" s="44">
        <f>SUM(feb!F16 + mrt!K16 + apr!L16+ mei!M16+ jun!K16+ jul!K16+aug!K16+  L16)</f>
        <v>14</v>
      </c>
      <c r="N16" s="45">
        <f t="shared" si="2"/>
        <v>0</v>
      </c>
      <c r="O16" s="46">
        <f>SUM(feb!H16 + mrt!M16 + apr!N16+ mei!O16+ jun!M16+ jul!M16+aug!M16+  N16)</f>
        <v>1220</v>
      </c>
    </row>
    <row r="17" spans="1:15" x14ac:dyDescent="0.35">
      <c r="A17" s="9" t="s">
        <v>66</v>
      </c>
      <c r="B17" s="41"/>
      <c r="C17" s="41"/>
      <c r="D17" s="41"/>
      <c r="E17" s="41">
        <v>51</v>
      </c>
      <c r="F17" s="41"/>
      <c r="G17" s="41">
        <v>54</v>
      </c>
      <c r="H17" s="41"/>
      <c r="I17" s="41"/>
      <c r="J17" s="41"/>
      <c r="K17" s="42">
        <v>49</v>
      </c>
      <c r="L17" s="48">
        <f t="shared" si="1"/>
        <v>3</v>
      </c>
      <c r="M17" s="44">
        <f>SUM(feb!F17 + mrt!K17 + apr!L17+ mei!M17+ jun!K17+ jul!K17+aug!K17+  L17)</f>
        <v>25</v>
      </c>
      <c r="N17" s="45">
        <f t="shared" si="2"/>
        <v>105</v>
      </c>
      <c r="O17" s="46">
        <f>SUM(feb!H17 + mrt!M17 + apr!N17+ mei!O17+ jun!M17+ jul!M17+aug!M17+  N17)</f>
        <v>1267</v>
      </c>
    </row>
    <row r="18" spans="1:15" x14ac:dyDescent="0.35">
      <c r="A18" s="9" t="s">
        <v>95</v>
      </c>
      <c r="B18" s="41"/>
      <c r="C18" s="41"/>
      <c r="D18" s="41"/>
      <c r="E18" s="41"/>
      <c r="F18" s="41"/>
      <c r="G18" s="41"/>
      <c r="H18" s="41"/>
      <c r="I18" s="41"/>
      <c r="J18" s="41"/>
      <c r="K18" s="42"/>
      <c r="L18" s="48">
        <f t="shared" si="1"/>
        <v>0</v>
      </c>
      <c r="M18" s="44">
        <f>SUM(feb!F18 + mrt!K18 + apr!L18+ mei!M18+ jun!K18+ jul!K18+aug!K18+  L18)</f>
        <v>12</v>
      </c>
      <c r="N18" s="45">
        <f t="shared" si="0"/>
        <v>0</v>
      </c>
      <c r="O18" s="46">
        <f>SUM(feb!H18 + mrt!M18 + apr!N18+ mei!O18+ jun!M18+ jul!M18+aug!M18+  N18)</f>
        <v>699</v>
      </c>
    </row>
    <row r="19" spans="1:15" x14ac:dyDescent="0.35">
      <c r="A19" s="9" t="s">
        <v>71</v>
      </c>
      <c r="B19" s="41"/>
      <c r="C19" s="41"/>
      <c r="D19" s="41"/>
      <c r="E19" s="41"/>
      <c r="F19" s="41"/>
      <c r="G19" s="41"/>
      <c r="H19" s="41"/>
      <c r="I19" s="41"/>
      <c r="J19" s="41"/>
      <c r="K19" s="42"/>
      <c r="L19" s="48">
        <f t="shared" si="1"/>
        <v>0</v>
      </c>
      <c r="M19" s="44">
        <f>SUM(feb!F19 + mrt!K19 + apr!L19+ mei!M19+ jun!K19+ jul!K19+aug!K19+  L19)</f>
        <v>0</v>
      </c>
      <c r="N19" s="45">
        <f t="shared" si="0"/>
        <v>0</v>
      </c>
      <c r="O19" s="46">
        <f>SUM(feb!H19 + mrt!M19 + apr!N19+ mei!O19+ jun!M19+ jul!M19+aug!M19+  N19)</f>
        <v>0</v>
      </c>
    </row>
    <row r="20" spans="1:15" x14ac:dyDescent="0.35">
      <c r="A20" s="9" t="s">
        <v>82</v>
      </c>
      <c r="B20" s="41"/>
      <c r="C20" s="41"/>
      <c r="D20" s="41"/>
      <c r="E20" s="41"/>
      <c r="F20" s="41"/>
      <c r="G20" s="41"/>
      <c r="H20" s="41"/>
      <c r="I20" s="41"/>
      <c r="J20" s="41"/>
      <c r="K20" s="42"/>
      <c r="L20" s="48">
        <f t="shared" si="1"/>
        <v>0</v>
      </c>
      <c r="M20" s="44">
        <f>SUM(feb!F20 + mrt!K20 + apr!L20+ mei!M20+ jun!K20+ jul!K20+aug!K20+  L20)</f>
        <v>0</v>
      </c>
      <c r="N20" s="45">
        <f t="shared" si="0"/>
        <v>0</v>
      </c>
      <c r="O20" s="46">
        <f>SUM(feb!H20 + mrt!M20 + apr!N20+ mei!O20+ jun!M20+ jul!M20+aug!M20+  N20)</f>
        <v>0</v>
      </c>
    </row>
    <row r="21" spans="1:15" x14ac:dyDescent="0.35">
      <c r="A21" s="9" t="s">
        <v>4</v>
      </c>
      <c r="B21" s="41"/>
      <c r="C21" s="41"/>
      <c r="D21" s="41">
        <v>120</v>
      </c>
      <c r="E21" s="41">
        <v>81</v>
      </c>
      <c r="F21" s="41">
        <v>88</v>
      </c>
      <c r="G21" s="41">
        <v>84</v>
      </c>
      <c r="H21" s="41">
        <v>114</v>
      </c>
      <c r="I21" s="41">
        <v>74</v>
      </c>
      <c r="J21" s="41">
        <v>95</v>
      </c>
      <c r="K21" s="42">
        <v>70</v>
      </c>
      <c r="L21" s="48">
        <f t="shared" si="1"/>
        <v>8</v>
      </c>
      <c r="M21" s="44">
        <f>SUM(feb!F21 + mrt!K21 + apr!L21+ mei!M21+ jun!K21+ jul!K21+aug!K21+  L21)</f>
        <v>46</v>
      </c>
      <c r="N21" s="45">
        <f t="shared" si="0"/>
        <v>656</v>
      </c>
      <c r="O21" s="46">
        <f>SUM(feb!H21 + mrt!M21 + apr!N21+ mei!O21+ jun!M21+ jul!M21+aug!M21+  N21)</f>
        <v>3890</v>
      </c>
    </row>
    <row r="22" spans="1:15" x14ac:dyDescent="0.35">
      <c r="A22" s="9" t="s">
        <v>25</v>
      </c>
      <c r="B22" s="41"/>
      <c r="C22" s="41"/>
      <c r="D22" s="41"/>
      <c r="E22" s="41"/>
      <c r="F22" s="41"/>
      <c r="G22" s="41"/>
      <c r="H22" s="41"/>
      <c r="I22" s="41"/>
      <c r="J22" s="41"/>
      <c r="K22" s="42"/>
      <c r="L22" s="48">
        <f t="shared" si="1"/>
        <v>0</v>
      </c>
      <c r="M22" s="44">
        <f>SUM(feb!F22 + mrt!K22 + apr!L22+ mei!M22+ jun!K22+ jul!K22+aug!K22+  L22)</f>
        <v>0</v>
      </c>
      <c r="N22" s="45">
        <f t="shared" si="0"/>
        <v>0</v>
      </c>
      <c r="O22" s="46">
        <f>SUM(feb!H22 + mrt!M22 + apr!N22+ mei!O22+ jun!M22+ jul!M22+aug!M22+  N22)</f>
        <v>0</v>
      </c>
    </row>
    <row r="23" spans="1:15" x14ac:dyDescent="0.35">
      <c r="A23" s="9" t="s">
        <v>101</v>
      </c>
      <c r="B23" s="41">
        <v>91</v>
      </c>
      <c r="C23" s="41">
        <v>74</v>
      </c>
      <c r="D23" s="41">
        <v>92</v>
      </c>
      <c r="E23" s="41">
        <v>82</v>
      </c>
      <c r="F23" s="41">
        <v>80</v>
      </c>
      <c r="G23" s="41">
        <v>72</v>
      </c>
      <c r="H23" s="41">
        <v>89</v>
      </c>
      <c r="I23" s="41"/>
      <c r="J23" s="41">
        <v>92</v>
      </c>
      <c r="K23" s="42">
        <v>68</v>
      </c>
      <c r="L23" s="48">
        <f t="shared" si="1"/>
        <v>9</v>
      </c>
      <c r="M23" s="44">
        <f>SUM(feb!F23 + mrt!K23 + apr!L23+ mei!M23+ jun!K23+ jul!K23+aug!K23+  L23)</f>
        <v>51</v>
      </c>
      <c r="N23" s="45">
        <f t="shared" si="0"/>
        <v>672</v>
      </c>
      <c r="O23" s="46">
        <f>SUM(feb!H23 + mrt!M23 + apr!N23+ mei!O23+ jun!M23+ jul!M23+aug!M23+  N23)</f>
        <v>4141</v>
      </c>
    </row>
    <row r="24" spans="1:15" x14ac:dyDescent="0.35">
      <c r="A24" s="9" t="s">
        <v>67</v>
      </c>
      <c r="B24" s="41"/>
      <c r="C24" s="41"/>
      <c r="D24" s="41"/>
      <c r="E24" s="41">
        <v>81</v>
      </c>
      <c r="F24" s="41">
        <v>88</v>
      </c>
      <c r="G24" s="41"/>
      <c r="H24" s="41"/>
      <c r="I24" s="41"/>
      <c r="J24" s="41"/>
      <c r="K24" s="42"/>
      <c r="L24" s="48">
        <f t="shared" si="1"/>
        <v>2</v>
      </c>
      <c r="M24" s="44">
        <f>SUM(feb!F24 + mrt!K24 + apr!L24+ mei!M24+ jun!K24+ jul!K24+aug!K24+  L24)</f>
        <v>9</v>
      </c>
      <c r="N24" s="45">
        <f t="shared" si="0"/>
        <v>169</v>
      </c>
      <c r="O24" s="46">
        <f>SUM(feb!H24 + mrt!M24 + apr!N24+ mei!O24+ jun!M24+ jul!M24+aug!M24+  N24)</f>
        <v>726</v>
      </c>
    </row>
    <row r="25" spans="1:15" x14ac:dyDescent="0.35">
      <c r="A25" s="9" t="s">
        <v>68</v>
      </c>
      <c r="B25" s="41"/>
      <c r="C25" s="41"/>
      <c r="D25" s="41">
        <v>92</v>
      </c>
      <c r="E25" s="41">
        <v>82</v>
      </c>
      <c r="F25" s="41"/>
      <c r="G25" s="41"/>
      <c r="H25" s="41">
        <v>89</v>
      </c>
      <c r="I25" s="41"/>
      <c r="J25" s="41"/>
      <c r="K25" s="42"/>
      <c r="L25" s="48">
        <f t="shared" si="1"/>
        <v>3</v>
      </c>
      <c r="M25" s="44">
        <f>SUM(feb!F25 + mrt!K25 + apr!L25+ mei!M25+ jun!K25+ jul!K25+aug!K25+  L25)</f>
        <v>43</v>
      </c>
      <c r="N25" s="45">
        <f t="shared" si="0"/>
        <v>263</v>
      </c>
      <c r="O25" s="46">
        <f>SUM(feb!H25 + mrt!M25 + apr!N25+ mei!O25+ jun!M25+ jul!M25+aug!M25+  N25)</f>
        <v>3531</v>
      </c>
    </row>
    <row r="26" spans="1:15" x14ac:dyDescent="0.35">
      <c r="A26" s="9" t="s">
        <v>5</v>
      </c>
      <c r="B26" s="41">
        <v>91</v>
      </c>
      <c r="C26" s="41">
        <v>74</v>
      </c>
      <c r="D26" s="41">
        <v>92</v>
      </c>
      <c r="E26" s="41">
        <v>82</v>
      </c>
      <c r="F26" s="41">
        <v>80</v>
      </c>
      <c r="G26" s="41">
        <v>72</v>
      </c>
      <c r="H26" s="41"/>
      <c r="I26" s="41"/>
      <c r="J26" s="41"/>
      <c r="K26" s="42"/>
      <c r="L26" s="48">
        <f t="shared" si="1"/>
        <v>6</v>
      </c>
      <c r="M26" s="44">
        <f>SUM(feb!F26 + mrt!K26 + apr!L26+ mei!M26+ jun!K26+ jul!K26+aug!K26+  L26)</f>
        <v>50</v>
      </c>
      <c r="N26" s="45">
        <f t="shared" si="0"/>
        <v>491</v>
      </c>
      <c r="O26" s="46">
        <f>SUM(feb!H26 + mrt!M26 + apr!N26+ mei!O26+ jun!M26+ jul!M26+aug!M26+  N26)</f>
        <v>4106</v>
      </c>
    </row>
    <row r="27" spans="1:15" x14ac:dyDescent="0.35">
      <c r="A27" s="9" t="s">
        <v>6</v>
      </c>
      <c r="B27" s="41"/>
      <c r="C27" s="41">
        <v>54</v>
      </c>
      <c r="D27" s="41"/>
      <c r="E27" s="41">
        <v>51</v>
      </c>
      <c r="F27" s="41"/>
      <c r="G27" s="41"/>
      <c r="H27" s="41"/>
      <c r="I27" s="41"/>
      <c r="J27" s="41"/>
      <c r="K27" s="42"/>
      <c r="L27" s="48">
        <f t="shared" si="1"/>
        <v>2</v>
      </c>
      <c r="M27" s="44">
        <f>SUM(feb!F27 + mrt!K27 + apr!L27+ mei!M27+ jun!K27+ jul!K27+aug!K27+  L27)</f>
        <v>21</v>
      </c>
      <c r="N27" s="45">
        <f t="shared" ref="N27:N51" si="3">SUM(B27:J27)</f>
        <v>105</v>
      </c>
      <c r="O27" s="46">
        <f>SUM(feb!H27 + mrt!M27 + apr!N27+ mei!O27+ jun!M27+ jul!M27+aug!M27+  N27)</f>
        <v>1077</v>
      </c>
    </row>
    <row r="28" spans="1:15" x14ac:dyDescent="0.35">
      <c r="A28" s="9" t="s">
        <v>116</v>
      </c>
      <c r="B28" s="41"/>
      <c r="C28" s="41"/>
      <c r="D28" s="41"/>
      <c r="E28" s="41"/>
      <c r="F28" s="41"/>
      <c r="G28" s="41"/>
      <c r="H28" s="41"/>
      <c r="I28" s="41"/>
      <c r="J28" s="41"/>
      <c r="K28" s="42"/>
      <c r="L28" s="48">
        <f t="shared" ref="L28:L31" si="4">COUNT(B28:K28)</f>
        <v>0</v>
      </c>
      <c r="M28" s="44">
        <f>SUM(feb!F28 + mrt!K28 + apr!L28+ mei!M28+ jun!K28+ jul!K28+aug!K28+  L28)</f>
        <v>13</v>
      </c>
      <c r="N28" s="45">
        <f t="shared" ref="N28:N31" si="5">SUM(B28:J28)</f>
        <v>0</v>
      </c>
      <c r="O28" s="46">
        <f>SUM(feb!H28 + mrt!M28 + apr!N28+ mei!O28+ jun!M28+ jul!M28+aug!M28+  N28)</f>
        <v>785</v>
      </c>
    </row>
    <row r="29" spans="1:15" x14ac:dyDescent="0.35">
      <c r="A29" s="9" t="s">
        <v>149</v>
      </c>
      <c r="B29" s="41"/>
      <c r="C29" s="41"/>
      <c r="D29" s="41"/>
      <c r="E29" s="41">
        <v>81</v>
      </c>
      <c r="F29" s="41"/>
      <c r="G29" s="41">
        <v>90</v>
      </c>
      <c r="H29" s="41"/>
      <c r="I29" s="41"/>
      <c r="J29" s="41"/>
      <c r="K29" s="42"/>
      <c r="L29" s="48">
        <f t="shared" si="4"/>
        <v>2</v>
      </c>
      <c r="M29" s="44">
        <f>SUM(feb!F29 + mrt!K29 + apr!L29+ mei!M29+ jun!K29+ jul!K29+aug!K29+  L29)</f>
        <v>18</v>
      </c>
      <c r="N29" s="45">
        <f t="shared" si="5"/>
        <v>171</v>
      </c>
      <c r="O29" s="46">
        <f>SUM(feb!H29 + mrt!M29 + apr!N29+ mei!O29+ jun!M29+ jul!M29+aug!M29+  N29)</f>
        <v>1796</v>
      </c>
    </row>
    <row r="30" spans="1:15" x14ac:dyDescent="0.35">
      <c r="A30" s="9" t="s">
        <v>150</v>
      </c>
      <c r="B30" s="41"/>
      <c r="C30" s="41"/>
      <c r="D30" s="41"/>
      <c r="E30" s="41"/>
      <c r="F30" s="41"/>
      <c r="G30" s="41"/>
      <c r="H30" s="41"/>
      <c r="I30" s="41"/>
      <c r="J30" s="41"/>
      <c r="K30" s="42">
        <v>70</v>
      </c>
      <c r="L30" s="48">
        <f t="shared" si="4"/>
        <v>1</v>
      </c>
      <c r="M30" s="44">
        <f>SUM(feb!F30 + mrt!K30 + apr!L30+ mei!M30+ jun!K30+ jul!K30+aug!K30+  L30)</f>
        <v>14</v>
      </c>
      <c r="N30" s="45">
        <f t="shared" si="5"/>
        <v>0</v>
      </c>
      <c r="O30" s="46">
        <f>SUM(feb!H30 + mrt!M30 + apr!N30+ mei!O30+ jun!M30+ jul!M30+aug!M30+  N30)</f>
        <v>1109</v>
      </c>
    </row>
    <row r="31" spans="1:15" x14ac:dyDescent="0.35">
      <c r="A31" s="9" t="s">
        <v>151</v>
      </c>
      <c r="B31" s="41"/>
      <c r="C31" s="41">
        <v>65</v>
      </c>
      <c r="D31" s="41"/>
      <c r="E31" s="41"/>
      <c r="F31" s="41"/>
      <c r="G31" s="41"/>
      <c r="H31" s="41"/>
      <c r="I31" s="41"/>
      <c r="J31" s="41"/>
      <c r="K31" s="42"/>
      <c r="L31" s="48">
        <f t="shared" si="4"/>
        <v>1</v>
      </c>
      <c r="M31" s="44">
        <f>SUM(feb!F31 + mrt!K31 + apr!L31+ mei!M31+ jun!K31+ jul!K31+aug!K31+  L31)</f>
        <v>1</v>
      </c>
      <c r="N31" s="45">
        <f t="shared" si="5"/>
        <v>65</v>
      </c>
      <c r="O31" s="46">
        <f>SUM(feb!H31 + mrt!M31 + apr!N31+ mei!O31+ jun!M31+ jul!M31+aug!M31+  N31)</f>
        <v>65</v>
      </c>
    </row>
    <row r="32" spans="1:15" x14ac:dyDescent="0.35">
      <c r="A32" s="9" t="s">
        <v>7</v>
      </c>
      <c r="B32" s="41"/>
      <c r="C32" s="41">
        <v>92</v>
      </c>
      <c r="D32" s="41">
        <v>120</v>
      </c>
      <c r="E32" s="41"/>
      <c r="F32" s="41">
        <v>88</v>
      </c>
      <c r="G32" s="41"/>
      <c r="H32" s="41"/>
      <c r="I32" s="41"/>
      <c r="J32" s="41">
        <v>95</v>
      </c>
      <c r="K32" s="42"/>
      <c r="L32" s="48">
        <f t="shared" si="1"/>
        <v>4</v>
      </c>
      <c r="M32" s="44">
        <f>SUM(feb!F32 + mrt!K32 + apr!L32+ mei!M32+ jun!K32+ jul!K32+aug!K32+  L32)</f>
        <v>28</v>
      </c>
      <c r="N32" s="45">
        <f t="shared" ref="N32:N35" si="6">SUM(B32:J32)</f>
        <v>395</v>
      </c>
      <c r="O32" s="46">
        <f>SUM(feb!H32 + mrt!M32 + apr!N32+ mei!O32+ jun!M32+ jul!M32+aug!M32+  N32)</f>
        <v>2691</v>
      </c>
    </row>
    <row r="33" spans="1:15" x14ac:dyDescent="0.35">
      <c r="A33" s="20" t="s">
        <v>79</v>
      </c>
      <c r="B33" s="41"/>
      <c r="C33" s="41"/>
      <c r="D33" s="41"/>
      <c r="E33" s="41"/>
      <c r="F33" s="41">
        <v>88</v>
      </c>
      <c r="G33" s="41"/>
      <c r="H33" s="41"/>
      <c r="I33" s="41"/>
      <c r="J33" s="41"/>
      <c r="K33" s="42"/>
      <c r="L33" s="48">
        <f t="shared" si="1"/>
        <v>1</v>
      </c>
      <c r="M33" s="44">
        <f>SUM(feb!F33 + mrt!K33 + apr!L33+ mei!M33+ jun!K33+ jul!K33+aug!K33+  L33)</f>
        <v>10</v>
      </c>
      <c r="N33" s="45">
        <f t="shared" si="6"/>
        <v>88</v>
      </c>
      <c r="O33" s="46">
        <f>SUM(feb!H33 + mrt!M33 + apr!N33+ mei!O33+ jun!M33+ jul!M33+aug!M33+  N33)</f>
        <v>840</v>
      </c>
    </row>
    <row r="34" spans="1:15" x14ac:dyDescent="0.35">
      <c r="A34" s="20" t="s">
        <v>94</v>
      </c>
      <c r="B34" s="41"/>
      <c r="C34" s="41"/>
      <c r="D34" s="41"/>
      <c r="E34" s="41"/>
      <c r="F34" s="41"/>
      <c r="G34" s="41"/>
      <c r="H34" s="41"/>
      <c r="I34" s="41"/>
      <c r="J34" s="41"/>
      <c r="K34" s="42"/>
      <c r="L34" s="48">
        <f t="shared" si="1"/>
        <v>0</v>
      </c>
      <c r="M34" s="44">
        <f>SUM(feb!F34 + mrt!K34 + apr!L34+ mei!M34+ jun!K34+ jul!K34+aug!K34+  L34)</f>
        <v>9</v>
      </c>
      <c r="N34" s="45">
        <f t="shared" si="6"/>
        <v>0</v>
      </c>
      <c r="O34" s="46">
        <f>SUM(feb!H34 + mrt!M34 + apr!N34+ mei!O34+ jun!M34+ jul!M34+aug!M34+  N34)</f>
        <v>512</v>
      </c>
    </row>
    <row r="35" spans="1:15" x14ac:dyDescent="0.35">
      <c r="A35" s="20" t="s">
        <v>96</v>
      </c>
      <c r="B35" s="41"/>
      <c r="C35" s="41">
        <v>94</v>
      </c>
      <c r="D35" s="41">
        <v>120</v>
      </c>
      <c r="E35" s="41"/>
      <c r="F35" s="41"/>
      <c r="G35" s="41">
        <v>90</v>
      </c>
      <c r="H35" s="41"/>
      <c r="I35" s="41"/>
      <c r="J35" s="41"/>
      <c r="K35" s="42">
        <v>70</v>
      </c>
      <c r="L35" s="48">
        <f t="shared" si="1"/>
        <v>4</v>
      </c>
      <c r="M35" s="44">
        <f>SUM(feb!F35 + mrt!K35 + apr!L35+ mei!M35+ jun!K35+ jul!K35+aug!K35+  L35)</f>
        <v>17</v>
      </c>
      <c r="N35" s="45">
        <f t="shared" si="6"/>
        <v>304</v>
      </c>
      <c r="O35" s="46">
        <f>SUM(feb!H35 + mrt!M35 + apr!N35+ mei!O35+ jun!M35+ jul!M35+aug!M35+  N35)</f>
        <v>1466</v>
      </c>
    </row>
    <row r="36" spans="1:15" x14ac:dyDescent="0.35">
      <c r="A36" s="20" t="s">
        <v>104</v>
      </c>
      <c r="B36" s="41"/>
      <c r="C36" s="41"/>
      <c r="D36" s="41">
        <v>120</v>
      </c>
      <c r="E36" s="41">
        <v>81</v>
      </c>
      <c r="F36" s="41"/>
      <c r="G36" s="41">
        <v>90</v>
      </c>
      <c r="H36" s="41"/>
      <c r="I36" s="41"/>
      <c r="J36" s="41"/>
      <c r="K36" s="42"/>
      <c r="L36" s="48">
        <f t="shared" si="1"/>
        <v>3</v>
      </c>
      <c r="M36" s="44">
        <f>SUM(feb!F36 + mrt!K36 + apr!L36+ mei!M36+ jun!K36+ jul!K36+aug!K36+  L36)</f>
        <v>21</v>
      </c>
      <c r="N36" s="45">
        <f t="shared" ref="N36:N39" si="7">SUM(B36:J36)</f>
        <v>291</v>
      </c>
      <c r="O36" s="46">
        <f>SUM(feb!H36 + mrt!M36 + apr!N36+ mei!O36+ jun!M36+ jul!M36+aug!M36+  N36)</f>
        <v>2029</v>
      </c>
    </row>
    <row r="37" spans="1:15" x14ac:dyDescent="0.35">
      <c r="A37" s="20" t="s">
        <v>109</v>
      </c>
      <c r="B37" s="41"/>
      <c r="C37" s="41">
        <v>92</v>
      </c>
      <c r="D37" s="41">
        <v>120</v>
      </c>
      <c r="E37" s="41"/>
      <c r="F37" s="41">
        <v>88</v>
      </c>
      <c r="G37" s="41"/>
      <c r="H37" s="41"/>
      <c r="I37" s="41"/>
      <c r="J37" s="41">
        <v>95</v>
      </c>
      <c r="K37" s="42">
        <v>70</v>
      </c>
      <c r="L37" s="48">
        <f t="shared" si="1"/>
        <v>5</v>
      </c>
      <c r="M37" s="44">
        <f>SUM(feb!F37 + mrt!K37 + apr!L37+ mei!M37+ jun!K37+ jul!K37+aug!K37+  L37)</f>
        <v>32</v>
      </c>
      <c r="N37" s="45">
        <f t="shared" si="7"/>
        <v>395</v>
      </c>
      <c r="O37" s="46">
        <f>SUM(feb!H37 + mrt!M37 + apr!N37+ mei!O37+ jun!M37+ jul!M37+aug!M37+  N37)</f>
        <v>2951</v>
      </c>
    </row>
    <row r="38" spans="1:15" x14ac:dyDescent="0.35">
      <c r="A38" s="20" t="s">
        <v>72</v>
      </c>
      <c r="B38" s="41"/>
      <c r="C38" s="41"/>
      <c r="D38" s="41"/>
      <c r="E38" s="41"/>
      <c r="F38" s="41"/>
      <c r="G38" s="41"/>
      <c r="H38" s="41"/>
      <c r="I38" s="41"/>
      <c r="J38" s="41"/>
      <c r="K38" s="42"/>
      <c r="L38" s="48">
        <f t="shared" si="1"/>
        <v>0</v>
      </c>
      <c r="M38" s="44">
        <f>SUM(feb!F38 + mrt!K38 + apr!L38+ mei!M38+ jun!K38+ jul!K38+aug!K38+  L38)</f>
        <v>0</v>
      </c>
      <c r="N38" s="45">
        <f t="shared" si="7"/>
        <v>0</v>
      </c>
      <c r="O38" s="46">
        <f>SUM(feb!H38 + mrt!M38 + apr!N38+ mei!O38+ jun!M38+ jul!M38+aug!M38+  N38)</f>
        <v>0</v>
      </c>
    </row>
    <row r="39" spans="1:15" x14ac:dyDescent="0.35">
      <c r="A39" s="20" t="s">
        <v>90</v>
      </c>
      <c r="B39" s="41">
        <v>91</v>
      </c>
      <c r="C39" s="41"/>
      <c r="D39" s="41"/>
      <c r="E39" s="41">
        <v>82</v>
      </c>
      <c r="F39" s="41"/>
      <c r="G39" s="41">
        <v>84</v>
      </c>
      <c r="H39" s="41"/>
      <c r="I39" s="41"/>
      <c r="J39" s="41"/>
      <c r="K39" s="42">
        <v>70</v>
      </c>
      <c r="L39" s="48">
        <f t="shared" si="1"/>
        <v>4</v>
      </c>
      <c r="M39" s="44">
        <f>SUM(feb!F39 + mrt!K39 + apr!L39+ mei!M39+ jun!K39+ jul!K39+aug!K39+  L39)</f>
        <v>11</v>
      </c>
      <c r="N39" s="45">
        <f t="shared" si="7"/>
        <v>257</v>
      </c>
      <c r="O39" s="46">
        <f>SUM(feb!H39 + mrt!M39 + apr!N39+ mei!O39+ jun!M39+ jul!M39+aug!M39+  N39)</f>
        <v>726</v>
      </c>
    </row>
    <row r="40" spans="1:15" x14ac:dyDescent="0.35">
      <c r="A40" s="9" t="s">
        <v>77</v>
      </c>
      <c r="B40" s="41"/>
      <c r="C40" s="41">
        <v>54</v>
      </c>
      <c r="D40" s="41"/>
      <c r="E40" s="41">
        <v>51</v>
      </c>
      <c r="F40" s="41"/>
      <c r="G40" s="41">
        <v>54</v>
      </c>
      <c r="H40" s="41"/>
      <c r="I40" s="41"/>
      <c r="J40" s="41"/>
      <c r="K40" s="42"/>
      <c r="L40" s="48">
        <f t="shared" si="1"/>
        <v>3</v>
      </c>
      <c r="M40" s="44">
        <f>SUM(feb!F40 + mrt!K40 + apr!L40+ mei!M40+ jun!K40+ jul!K40+aug!K40+  L40)</f>
        <v>8</v>
      </c>
      <c r="N40" s="45">
        <f t="shared" si="3"/>
        <v>159</v>
      </c>
      <c r="O40" s="46">
        <f>SUM(feb!H40 + mrt!M40 + apr!N40+ mei!O40+ jun!M40+ jul!M40+aug!M40+  N40)</f>
        <v>432</v>
      </c>
    </row>
    <row r="41" spans="1:15" x14ac:dyDescent="0.35">
      <c r="A41" s="9" t="s">
        <v>8</v>
      </c>
      <c r="B41" s="41"/>
      <c r="C41" s="41">
        <v>54</v>
      </c>
      <c r="D41" s="41">
        <v>50</v>
      </c>
      <c r="E41" s="41">
        <v>51</v>
      </c>
      <c r="F41" s="41">
        <v>80</v>
      </c>
      <c r="G41" s="41"/>
      <c r="H41" s="41"/>
      <c r="I41" s="41"/>
      <c r="J41" s="41"/>
      <c r="K41" s="42">
        <v>49</v>
      </c>
      <c r="L41" s="48">
        <f t="shared" si="1"/>
        <v>5</v>
      </c>
      <c r="M41" s="44">
        <f>SUM(feb!F41 + mrt!K41 + apr!L41+ mei!M41+ jun!K41+ jul!K41+aug!K41+  L41)</f>
        <v>34</v>
      </c>
      <c r="N41" s="45">
        <f t="shared" si="3"/>
        <v>235</v>
      </c>
      <c r="O41" s="46">
        <f>SUM(feb!H41 + mrt!M41 + apr!N41+ mei!O41+ jun!M41+ jul!M41+aug!M41+  N41)</f>
        <v>1780</v>
      </c>
    </row>
    <row r="42" spans="1:15" x14ac:dyDescent="0.35">
      <c r="A42" s="9" t="s">
        <v>50</v>
      </c>
      <c r="B42" s="41">
        <v>152</v>
      </c>
      <c r="C42" s="41"/>
      <c r="D42" s="41"/>
      <c r="E42" s="41"/>
      <c r="F42" s="41">
        <v>80</v>
      </c>
      <c r="G42" s="41">
        <v>54</v>
      </c>
      <c r="H42" s="41">
        <v>89</v>
      </c>
      <c r="I42" s="41"/>
      <c r="J42" s="41">
        <v>81</v>
      </c>
      <c r="K42" s="42">
        <v>68</v>
      </c>
      <c r="L42" s="48">
        <f t="shared" si="1"/>
        <v>6</v>
      </c>
      <c r="M42" s="44">
        <f>SUM(feb!F42 + mrt!K42 + apr!L42+ mei!M42+ jun!K42+ jul!K42+aug!K42+  L42)</f>
        <v>59</v>
      </c>
      <c r="N42" s="45">
        <f t="shared" ref="N42:N44" si="8">SUM(B42:J42)</f>
        <v>456</v>
      </c>
      <c r="O42" s="46">
        <f>SUM(feb!H42 + mrt!M42 + apr!N42+ mei!O42+ jun!M42+ jul!M42+aug!M42+  N42)</f>
        <v>4154</v>
      </c>
    </row>
    <row r="43" spans="1:15" x14ac:dyDescent="0.35">
      <c r="A43" s="9" t="s">
        <v>108</v>
      </c>
      <c r="B43" s="41"/>
      <c r="C43" s="41"/>
      <c r="D43" s="41">
        <v>92</v>
      </c>
      <c r="E43" s="41"/>
      <c r="F43" s="41">
        <v>80</v>
      </c>
      <c r="G43" s="41">
        <v>72</v>
      </c>
      <c r="H43" s="41">
        <v>89</v>
      </c>
      <c r="I43" s="41"/>
      <c r="J43" s="41"/>
      <c r="K43" s="42"/>
      <c r="L43" s="48">
        <f t="shared" si="1"/>
        <v>4</v>
      </c>
      <c r="M43" s="44">
        <f>SUM(feb!F43 + mrt!K43 + apr!L43+ mei!M43+ jun!K43+ jul!K43+aug!K43+  L43)</f>
        <v>30</v>
      </c>
      <c r="N43" s="45">
        <f t="shared" si="8"/>
        <v>333</v>
      </c>
      <c r="O43" s="46">
        <f>SUM(feb!H43 + mrt!M43 + apr!N43+ mei!O43+ jun!M43+ jul!M43+aug!M43+  N43)</f>
        <v>2557</v>
      </c>
    </row>
    <row r="44" spans="1:15" x14ac:dyDescent="0.35">
      <c r="A44" s="9" t="s">
        <v>80</v>
      </c>
      <c r="B44" s="41"/>
      <c r="C44" s="41"/>
      <c r="D44" s="41">
        <v>120</v>
      </c>
      <c r="E44" s="41"/>
      <c r="F44" s="41"/>
      <c r="G44" s="41"/>
      <c r="H44" s="41"/>
      <c r="I44" s="41"/>
      <c r="J44" s="41"/>
      <c r="K44" s="42"/>
      <c r="L44" s="48">
        <f t="shared" si="1"/>
        <v>1</v>
      </c>
      <c r="M44" s="44">
        <f>SUM(feb!F44 + mrt!K44 + apr!L44+ mei!M44+ jun!K44+ jul!K44+aug!K44+  L44)</f>
        <v>24</v>
      </c>
      <c r="N44" s="45">
        <f t="shared" si="8"/>
        <v>120</v>
      </c>
      <c r="O44" s="46">
        <f>SUM(feb!H44 + mrt!M44 + apr!N44+ mei!O44+ jun!M44+ jul!M44+aug!M44+  N44)</f>
        <v>2171</v>
      </c>
    </row>
    <row r="45" spans="1:15" x14ac:dyDescent="0.35">
      <c r="A45" s="9" t="s">
        <v>24</v>
      </c>
      <c r="B45" s="41"/>
      <c r="C45" s="41"/>
      <c r="D45" s="41"/>
      <c r="E45" s="41"/>
      <c r="F45" s="41">
        <v>88</v>
      </c>
      <c r="G45" s="41"/>
      <c r="H45" s="41"/>
      <c r="I45" s="41"/>
      <c r="J45" s="41"/>
      <c r="K45" s="42"/>
      <c r="L45" s="48">
        <f t="shared" si="1"/>
        <v>1</v>
      </c>
      <c r="M45" s="44">
        <f>SUM(feb!F45 + mrt!K45 + apr!L45+ mei!M45+ jun!K45+ jul!K45+aug!K45+  L45)</f>
        <v>1</v>
      </c>
      <c r="N45" s="45">
        <f t="shared" si="3"/>
        <v>88</v>
      </c>
      <c r="O45" s="46">
        <f>SUM(feb!H45 + mrt!M45 + apr!N45+ mei!O45+ jun!M45+ jul!M45+aug!M45+  N45)</f>
        <v>88</v>
      </c>
    </row>
    <row r="46" spans="1:15" x14ac:dyDescent="0.35">
      <c r="A46" s="9" t="s">
        <v>64</v>
      </c>
      <c r="B46" s="41"/>
      <c r="C46" s="41"/>
      <c r="D46" s="41"/>
      <c r="E46" s="41"/>
      <c r="F46" s="41"/>
      <c r="G46" s="41"/>
      <c r="H46" s="41"/>
      <c r="I46" s="41"/>
      <c r="J46" s="41"/>
      <c r="K46" s="42"/>
      <c r="L46" s="48">
        <f t="shared" si="1"/>
        <v>0</v>
      </c>
      <c r="M46" s="44">
        <f>SUM(feb!F46 + mrt!K46 + apr!L46+ mei!M46+ jun!K46+ jul!K46+aug!K46+  L46)</f>
        <v>0</v>
      </c>
      <c r="N46" s="45">
        <f t="shared" si="3"/>
        <v>0</v>
      </c>
      <c r="O46" s="46">
        <f>SUM(feb!H46 + mrt!M46 + apr!N46+ mei!O46+ jun!M46+ jul!M46+aug!M46+  N46)</f>
        <v>0</v>
      </c>
    </row>
    <row r="47" spans="1:15" x14ac:dyDescent="0.35">
      <c r="A47" s="9" t="s">
        <v>9</v>
      </c>
      <c r="B47" s="41"/>
      <c r="C47" s="41"/>
      <c r="D47" s="41"/>
      <c r="E47" s="41"/>
      <c r="F47" s="41"/>
      <c r="G47" s="41"/>
      <c r="H47" s="41"/>
      <c r="I47" s="41"/>
      <c r="J47" s="41"/>
      <c r="K47" s="42"/>
      <c r="L47" s="48">
        <f t="shared" si="1"/>
        <v>0</v>
      </c>
      <c r="M47" s="44">
        <f>SUM(feb!F47 + mrt!K47 + apr!L47+ mei!M47+ jun!K47+ jul!K47+aug!K47+  L47)</f>
        <v>0</v>
      </c>
      <c r="N47" s="45">
        <f t="shared" si="3"/>
        <v>0</v>
      </c>
      <c r="O47" s="46">
        <f>SUM(feb!H47 + mrt!M47 + apr!N47+ mei!O47+ jun!M47+ jul!M47+aug!M47+  N47)</f>
        <v>0</v>
      </c>
    </row>
    <row r="48" spans="1:15" x14ac:dyDescent="0.35">
      <c r="A48" s="9" t="s">
        <v>78</v>
      </c>
      <c r="B48" s="41">
        <v>91</v>
      </c>
      <c r="C48" s="41">
        <v>74</v>
      </c>
      <c r="D48" s="41"/>
      <c r="E48" s="41">
        <v>82</v>
      </c>
      <c r="F48" s="41">
        <v>80</v>
      </c>
      <c r="G48" s="41">
        <v>72</v>
      </c>
      <c r="H48" s="41">
        <v>89</v>
      </c>
      <c r="I48" s="41"/>
      <c r="J48" s="41">
        <v>92</v>
      </c>
      <c r="K48" s="42">
        <v>68</v>
      </c>
      <c r="L48" s="48">
        <f t="shared" si="1"/>
        <v>8</v>
      </c>
      <c r="M48" s="44">
        <f>SUM(feb!F48 + mrt!K48 + apr!L48+ mei!M48+ jun!K48+ jul!K48+aug!K48+  L48)</f>
        <v>37</v>
      </c>
      <c r="N48" s="45">
        <f t="shared" si="3"/>
        <v>580</v>
      </c>
      <c r="O48" s="46">
        <f>SUM(feb!H48 + mrt!M48 + apr!N48+ mei!O48+ jun!M48+ jul!M48+aug!M48+  N48)</f>
        <v>2942</v>
      </c>
    </row>
    <row r="49" spans="1:15" x14ac:dyDescent="0.35">
      <c r="A49" s="9" t="s">
        <v>10</v>
      </c>
      <c r="B49" s="41"/>
      <c r="C49" s="41"/>
      <c r="D49" s="41"/>
      <c r="E49" s="41"/>
      <c r="F49" s="41"/>
      <c r="G49" s="41"/>
      <c r="H49" s="41"/>
      <c r="I49" s="41"/>
      <c r="J49" s="41"/>
      <c r="K49" s="42">
        <v>70</v>
      </c>
      <c r="L49" s="48">
        <f t="shared" si="1"/>
        <v>1</v>
      </c>
      <c r="M49" s="44">
        <f>SUM(feb!F49 + mrt!K49 + apr!L49+ mei!M49+ jun!K49+ jul!K49+aug!K49+  L49)</f>
        <v>39</v>
      </c>
      <c r="N49" s="45">
        <f t="shared" si="3"/>
        <v>0</v>
      </c>
      <c r="O49" s="46">
        <f>SUM(feb!H49 + mrt!M49 + apr!N49+ mei!O49+ jun!M49+ jul!M49+aug!M49+  N49)</f>
        <v>3470</v>
      </c>
    </row>
    <row r="50" spans="1:15" x14ac:dyDescent="0.35">
      <c r="A50" s="9" t="s">
        <v>53</v>
      </c>
      <c r="B50" s="41"/>
      <c r="C50" s="41">
        <v>54</v>
      </c>
      <c r="D50" s="41">
        <v>50</v>
      </c>
      <c r="E50" s="41">
        <v>51</v>
      </c>
      <c r="F50" s="41">
        <v>80</v>
      </c>
      <c r="G50" s="41">
        <v>54</v>
      </c>
      <c r="H50" s="41"/>
      <c r="I50" s="41"/>
      <c r="J50" s="41">
        <v>55</v>
      </c>
      <c r="K50" s="42">
        <v>49</v>
      </c>
      <c r="L50" s="48">
        <f t="shared" si="1"/>
        <v>7</v>
      </c>
      <c r="M50" s="44">
        <f>SUM(feb!F50 + mrt!K50 + apr!L50+ mei!M50+ jun!K50+ jul!K50+aug!K50+  L50)</f>
        <v>43</v>
      </c>
      <c r="N50" s="45">
        <f t="shared" si="3"/>
        <v>344</v>
      </c>
      <c r="O50" s="46">
        <f>SUM(feb!H50 + mrt!M50 + apr!N50+ mei!O50+ jun!M50+ jul!M50+aug!M50+  N50)</f>
        <v>2270</v>
      </c>
    </row>
    <row r="51" spans="1:15" x14ac:dyDescent="0.35">
      <c r="A51" s="9" t="s">
        <v>11</v>
      </c>
      <c r="B51" s="41"/>
      <c r="C51" s="41"/>
      <c r="D51" s="41"/>
      <c r="E51" s="41">
        <v>51</v>
      </c>
      <c r="F51" s="41">
        <v>80</v>
      </c>
      <c r="G51" s="41"/>
      <c r="H51" s="41"/>
      <c r="I51" s="41"/>
      <c r="J51" s="41"/>
      <c r="K51" s="42"/>
      <c r="L51" s="48">
        <f t="shared" si="1"/>
        <v>2</v>
      </c>
      <c r="M51" s="44">
        <f>SUM(feb!F51 + mrt!K51 + apr!L51+ mei!M51+ jun!K51+ jul!K51+aug!K51+  L51)</f>
        <v>18</v>
      </c>
      <c r="N51" s="45">
        <f t="shared" si="3"/>
        <v>131</v>
      </c>
      <c r="O51" s="46">
        <f>SUM(feb!H51 + mrt!M51 + apr!N51+ mei!O51+ jun!M51+ jul!M51+aug!M51+  N51)</f>
        <v>1007</v>
      </c>
    </row>
    <row r="52" spans="1:15" x14ac:dyDescent="0.35">
      <c r="A52" s="9" t="s">
        <v>49</v>
      </c>
      <c r="B52" s="41"/>
      <c r="C52" s="41">
        <v>92</v>
      </c>
      <c r="D52" s="41"/>
      <c r="E52" s="41">
        <v>82</v>
      </c>
      <c r="F52" s="41"/>
      <c r="G52" s="41">
        <v>72</v>
      </c>
      <c r="H52" s="41"/>
      <c r="I52" s="41"/>
      <c r="J52" s="41">
        <v>92</v>
      </c>
      <c r="K52" s="42">
        <v>68</v>
      </c>
      <c r="L52" s="48">
        <f t="shared" si="1"/>
        <v>5</v>
      </c>
      <c r="M52" s="44">
        <f>SUM(feb!F52 + mrt!K52 + apr!L52+ mei!M52+ jun!K52+ jul!K52+aug!K52+  L52)</f>
        <v>10</v>
      </c>
      <c r="N52" s="45">
        <f t="shared" ref="N52:N83" si="9">SUM(B52:J52)</f>
        <v>338</v>
      </c>
      <c r="O52" s="46">
        <f>SUM(feb!H52 + mrt!M52 + apr!N52+ mei!O52+ jun!M52+ jul!M52+aug!M52+  N52)</f>
        <v>754</v>
      </c>
    </row>
    <row r="53" spans="1:15" x14ac:dyDescent="0.35">
      <c r="A53" s="9" t="s">
        <v>23</v>
      </c>
      <c r="B53" s="41"/>
      <c r="C53" s="41"/>
      <c r="D53" s="41"/>
      <c r="E53" s="41"/>
      <c r="F53" s="41">
        <v>80</v>
      </c>
      <c r="G53" s="41"/>
      <c r="H53" s="41"/>
      <c r="I53" s="41"/>
      <c r="J53" s="41"/>
      <c r="K53" s="42"/>
      <c r="L53" s="48">
        <f t="shared" si="1"/>
        <v>1</v>
      </c>
      <c r="M53" s="44">
        <f>SUM(feb!F53 + mrt!K53 + apr!L53+ mei!M53+ jun!K53+ jul!K53+aug!K53+  L53)</f>
        <v>2</v>
      </c>
      <c r="N53" s="45">
        <f t="shared" si="9"/>
        <v>80</v>
      </c>
      <c r="O53" s="46">
        <f>SUM(feb!H53 + mrt!M53 + apr!N53+ mei!O53+ jun!M53+ jul!M53+aug!M53+  N53)</f>
        <v>128</v>
      </c>
    </row>
    <row r="54" spans="1:15" x14ac:dyDescent="0.35">
      <c r="A54" s="9" t="s">
        <v>120</v>
      </c>
      <c r="B54" s="41"/>
      <c r="C54" s="41"/>
      <c r="D54" s="41"/>
      <c r="E54" s="41"/>
      <c r="F54" s="41">
        <v>80</v>
      </c>
      <c r="G54" s="41"/>
      <c r="H54" s="41"/>
      <c r="I54" s="41"/>
      <c r="J54" s="41"/>
      <c r="K54" s="42"/>
      <c r="L54" s="48">
        <f t="shared" si="1"/>
        <v>1</v>
      </c>
      <c r="M54" s="44">
        <f>SUM(feb!F54 + mrt!K54 + apr!L54+ mei!M54+ jun!K54+ jul!K54+aug!K54+  L54)</f>
        <v>1</v>
      </c>
      <c r="N54" s="45">
        <f t="shared" ref="N54" si="10">SUM(B54:J54)</f>
        <v>80</v>
      </c>
      <c r="O54" s="46">
        <f>SUM(feb!H54 + mrt!M54 + apr!N54+ mei!O54+ jun!M54+ jul!M54+aug!M54+  N54)</f>
        <v>80</v>
      </c>
    </row>
    <row r="55" spans="1:15" x14ac:dyDescent="0.35">
      <c r="A55" s="9" t="s">
        <v>85</v>
      </c>
      <c r="B55" s="41"/>
      <c r="C55" s="41"/>
      <c r="D55" s="41">
        <v>92</v>
      </c>
      <c r="E55" s="41"/>
      <c r="F55" s="41">
        <v>80</v>
      </c>
      <c r="G55" s="41">
        <v>72</v>
      </c>
      <c r="H55" s="41">
        <v>89</v>
      </c>
      <c r="I55" s="41"/>
      <c r="J55" s="41">
        <v>92</v>
      </c>
      <c r="K55" s="42"/>
      <c r="L55" s="48">
        <f t="shared" si="1"/>
        <v>5</v>
      </c>
      <c r="M55" s="44">
        <f>SUM(feb!F55 + mrt!K55 + apr!L55+ mei!M55+ jun!K55+ jul!K55+aug!K55+  L55)</f>
        <v>35</v>
      </c>
      <c r="N55" s="45">
        <f t="shared" si="9"/>
        <v>425</v>
      </c>
      <c r="O55" s="46">
        <f>SUM(feb!H55 + mrt!M55 + apr!N55+ mei!O55+ jun!M55+ jul!M55+aug!M55+  N55)</f>
        <v>2942</v>
      </c>
    </row>
    <row r="56" spans="1:15" x14ac:dyDescent="0.35">
      <c r="A56" s="9" t="s">
        <v>69</v>
      </c>
      <c r="B56" s="41">
        <v>91</v>
      </c>
      <c r="C56" s="41"/>
      <c r="D56" s="41"/>
      <c r="E56" s="41"/>
      <c r="F56" s="41"/>
      <c r="G56" s="41"/>
      <c r="H56" s="41"/>
      <c r="I56" s="41"/>
      <c r="J56" s="41">
        <v>92</v>
      </c>
      <c r="K56" s="42"/>
      <c r="L56" s="48">
        <f t="shared" si="1"/>
        <v>2</v>
      </c>
      <c r="M56" s="44">
        <f>SUM(feb!F56 + mrt!K56 + apr!L56+ mei!M56+ jun!K56+ jul!K56+aug!K56+  L56)</f>
        <v>43</v>
      </c>
      <c r="N56" s="45">
        <f t="shared" si="9"/>
        <v>183</v>
      </c>
      <c r="O56" s="46">
        <f>SUM(feb!H56 + mrt!M56 + apr!N56+ mei!O56+ jun!M56+ jul!M56+aug!M56+  N56)</f>
        <v>3706</v>
      </c>
    </row>
    <row r="57" spans="1:15" x14ac:dyDescent="0.35">
      <c r="A57" s="9" t="s">
        <v>105</v>
      </c>
      <c r="B57" s="41"/>
      <c r="C57" s="41"/>
      <c r="D57" s="41"/>
      <c r="E57" s="41"/>
      <c r="F57" s="41"/>
      <c r="G57" s="41"/>
      <c r="H57" s="41"/>
      <c r="I57" s="41"/>
      <c r="J57" s="41"/>
      <c r="K57" s="42"/>
      <c r="L57" s="48">
        <f t="shared" si="1"/>
        <v>0</v>
      </c>
      <c r="M57" s="44">
        <f>SUM(feb!F57 + mrt!K57 + apr!L57+ mei!M57+ jun!K57+ jul!K57+aug!K57+  L57)</f>
        <v>0</v>
      </c>
      <c r="N57" s="45">
        <f>SUM(B57:J57)</f>
        <v>0</v>
      </c>
      <c r="O57" s="46">
        <f>SUM(feb!H57 + mrt!M57 + apr!N57+ mei!O57+ jun!M57+ jul!M57+aug!M57+  N57)</f>
        <v>0</v>
      </c>
    </row>
    <row r="58" spans="1:15" x14ac:dyDescent="0.35">
      <c r="A58" s="9" t="s">
        <v>57</v>
      </c>
      <c r="B58" s="41"/>
      <c r="C58" s="41"/>
      <c r="D58" s="41"/>
      <c r="E58" s="41"/>
      <c r="F58" s="41"/>
      <c r="G58" s="41"/>
      <c r="H58" s="41"/>
      <c r="I58" s="41"/>
      <c r="J58" s="41"/>
      <c r="K58" s="42"/>
      <c r="L58" s="48">
        <f t="shared" si="1"/>
        <v>0</v>
      </c>
      <c r="M58" s="44">
        <f>SUM(feb!F58 + mrt!K58 + apr!L58+ mei!M58+ jun!K59+ jul!K58+aug!K58+  L58)</f>
        <v>0</v>
      </c>
      <c r="N58" s="45">
        <f t="shared" si="9"/>
        <v>0</v>
      </c>
      <c r="O58" s="46">
        <f>SUM(feb!H58 + mrt!M58 + apr!N58+ mei!O58+ jun!M59+ jul!M58+aug!M58+  N58)</f>
        <v>0</v>
      </c>
    </row>
    <row r="59" spans="1:15" x14ac:dyDescent="0.35">
      <c r="A59" s="9" t="s">
        <v>152</v>
      </c>
      <c r="B59" s="41"/>
      <c r="C59" s="41"/>
      <c r="D59" s="41">
        <v>120</v>
      </c>
      <c r="E59" s="41"/>
      <c r="F59" s="41"/>
      <c r="G59" s="41">
        <v>90</v>
      </c>
      <c r="H59" s="41"/>
      <c r="I59" s="41"/>
      <c r="J59" s="41"/>
      <c r="K59" s="42">
        <v>70</v>
      </c>
      <c r="L59" s="48">
        <f t="shared" ref="L59" si="11">COUNT(B59:K59)</f>
        <v>3</v>
      </c>
      <c r="M59" s="44">
        <f>SUM(feb!F59 + mrt!K59 + apr!L59+ mei!M59+ jun!K60+ jul!K59+aug!K59+  L59)</f>
        <v>22</v>
      </c>
      <c r="N59" s="45">
        <f t="shared" ref="N59" si="12">SUM(B59:J59)</f>
        <v>210</v>
      </c>
      <c r="O59" s="46">
        <f>SUM(feb!H59 + mrt!M59 + apr!N59+ mei!O59+ jun!M60+ jul!M59+aug!M59+  N59)</f>
        <v>2073</v>
      </c>
    </row>
    <row r="60" spans="1:15" x14ac:dyDescent="0.35">
      <c r="A60" s="9" t="s">
        <v>51</v>
      </c>
      <c r="B60" s="41">
        <v>91</v>
      </c>
      <c r="C60" s="41">
        <v>65</v>
      </c>
      <c r="D60" s="41">
        <v>92</v>
      </c>
      <c r="E60" s="41"/>
      <c r="F60" s="41">
        <v>80</v>
      </c>
      <c r="G60" s="41">
        <v>72</v>
      </c>
      <c r="H60" s="41">
        <v>89</v>
      </c>
      <c r="I60" s="41"/>
      <c r="J60" s="41">
        <v>92</v>
      </c>
      <c r="K60" s="42">
        <v>68</v>
      </c>
      <c r="L60" s="48">
        <f t="shared" si="1"/>
        <v>8</v>
      </c>
      <c r="M60" s="44">
        <f>SUM(feb!F60 + mrt!K60 + apr!L60+ mei!M60+ jun!K60+ jul!K60+aug!K60+  L60)</f>
        <v>24</v>
      </c>
      <c r="N60" s="45">
        <f t="shared" si="9"/>
        <v>581</v>
      </c>
      <c r="O60" s="46">
        <f>SUM(feb!H60 + mrt!M60 + apr!N60+ mei!O60+ jun!M60+ jul!M60+aug!M60+  N60)</f>
        <v>1720</v>
      </c>
    </row>
    <row r="61" spans="1:15" x14ac:dyDescent="0.35">
      <c r="A61" s="9" t="s">
        <v>70</v>
      </c>
      <c r="B61" s="41"/>
      <c r="C61" s="41"/>
      <c r="D61" s="41"/>
      <c r="E61" s="41"/>
      <c r="F61" s="41"/>
      <c r="G61" s="41"/>
      <c r="H61" s="41"/>
      <c r="I61" s="41"/>
      <c r="J61" s="41"/>
      <c r="K61" s="42"/>
      <c r="L61" s="48">
        <f t="shared" si="1"/>
        <v>0</v>
      </c>
      <c r="M61" s="44">
        <f>SUM(feb!F61 + mrt!K61 + apr!L61+ mei!M61+ jun!K61+ jul!K61+aug!K61+  L61)</f>
        <v>2</v>
      </c>
      <c r="N61" s="45">
        <f t="shared" si="9"/>
        <v>0</v>
      </c>
      <c r="O61" s="46">
        <f>SUM(feb!H61 + mrt!M61 + apr!N61+ mei!O61+ jun!M61+ jul!M61+aug!M61+  N61)</f>
        <v>181</v>
      </c>
    </row>
    <row r="62" spans="1:15" x14ac:dyDescent="0.35">
      <c r="A62" s="9" t="s">
        <v>12</v>
      </c>
      <c r="B62" s="41"/>
      <c r="C62" s="41"/>
      <c r="D62" s="41"/>
      <c r="E62" s="41"/>
      <c r="F62" s="41"/>
      <c r="G62" s="41"/>
      <c r="H62" s="41"/>
      <c r="I62" s="41"/>
      <c r="J62" s="41"/>
      <c r="K62" s="42"/>
      <c r="L62" s="48">
        <f t="shared" si="1"/>
        <v>0</v>
      </c>
      <c r="M62" s="44">
        <f>SUM(feb!F62 + mrt!K62 + apr!L62+ mei!M62+ jun!K62+ jul!K62+aug!K62+  L62)</f>
        <v>2</v>
      </c>
      <c r="N62" s="45">
        <f t="shared" si="9"/>
        <v>0</v>
      </c>
      <c r="O62" s="46">
        <f>SUM(feb!H62 + mrt!M62 + apr!N62+ mei!O62+ jun!M62+ jul!M62+aug!M62+  N62)</f>
        <v>108</v>
      </c>
    </row>
    <row r="63" spans="1:15" x14ac:dyDescent="0.35">
      <c r="A63" s="9" t="s">
        <v>61</v>
      </c>
      <c r="B63" s="41"/>
      <c r="C63" s="41"/>
      <c r="D63" s="41"/>
      <c r="E63" s="41"/>
      <c r="F63" s="41">
        <v>80</v>
      </c>
      <c r="G63" s="41"/>
      <c r="H63" s="41"/>
      <c r="I63" s="41"/>
      <c r="J63" s="41"/>
      <c r="K63" s="42"/>
      <c r="L63" s="48">
        <f t="shared" si="1"/>
        <v>1</v>
      </c>
      <c r="M63" s="44">
        <f>SUM(feb!F63 + mrt!K63 + apr!L63+ mei!M63+ jun!K63+ jul!K63+aug!K63+  L63)</f>
        <v>13</v>
      </c>
      <c r="N63" s="45">
        <f t="shared" si="9"/>
        <v>80</v>
      </c>
      <c r="O63" s="46">
        <f>SUM(feb!H63 + mrt!M63 + apr!N63+ mei!O63+ jun!M63+ jul!M63+aug!M63+  N63)</f>
        <v>686</v>
      </c>
    </row>
    <row r="64" spans="1:15" x14ac:dyDescent="0.35">
      <c r="A64" s="9" t="s">
        <v>73</v>
      </c>
      <c r="B64" s="41"/>
      <c r="C64" s="41"/>
      <c r="D64" s="41">
        <v>120</v>
      </c>
      <c r="E64" s="41"/>
      <c r="F64" s="41"/>
      <c r="G64" s="41">
        <v>90</v>
      </c>
      <c r="H64" s="41">
        <v>114</v>
      </c>
      <c r="I64" s="41"/>
      <c r="J64" s="41"/>
      <c r="K64" s="42">
        <v>70</v>
      </c>
      <c r="L64" s="48">
        <f t="shared" si="1"/>
        <v>4</v>
      </c>
      <c r="M64" s="44">
        <f>SUM(feb!F64 + mrt!K64 + apr!L64+ mei!M64+ jun!K64+ jul!K64+aug!K64+  L64)</f>
        <v>41</v>
      </c>
      <c r="N64" s="45">
        <f t="shared" si="9"/>
        <v>324</v>
      </c>
      <c r="O64" s="46">
        <f>SUM(feb!H64 + mrt!M64 + apr!N64+ mei!O64+ jun!M64+ jul!M64+aug!M64+  N64)</f>
        <v>3719</v>
      </c>
    </row>
    <row r="65" spans="1:15" x14ac:dyDescent="0.35">
      <c r="A65" s="9" t="s">
        <v>122</v>
      </c>
      <c r="B65" s="41"/>
      <c r="C65" s="41"/>
      <c r="D65" s="41"/>
      <c r="E65" s="41"/>
      <c r="F65" s="41"/>
      <c r="G65" s="41">
        <v>90</v>
      </c>
      <c r="H65" s="41"/>
      <c r="I65" s="41"/>
      <c r="J65" s="41">
        <v>95</v>
      </c>
      <c r="K65" s="42">
        <v>70</v>
      </c>
      <c r="L65" s="48">
        <f t="shared" si="1"/>
        <v>3</v>
      </c>
      <c r="M65" s="44">
        <f>SUM(feb!F65 + mrt!K65 + apr!L65+ mei!M65+ jun!K65+ jul!K65+aug!K65+  L65)</f>
        <v>37</v>
      </c>
      <c r="N65" s="45">
        <f t="shared" ref="N65" si="13">SUM(B65:J65)</f>
        <v>185</v>
      </c>
      <c r="O65" s="46">
        <f>SUM(feb!H65 + mrt!M65 + apr!N65+ mei!O65+ jun!M65+ jul!M65+aug!M65+  N65)</f>
        <v>3440</v>
      </c>
    </row>
    <row r="66" spans="1:15" x14ac:dyDescent="0.35">
      <c r="A66" s="9" t="s">
        <v>13</v>
      </c>
      <c r="B66" s="41"/>
      <c r="C66" s="41"/>
      <c r="D66" s="41">
        <v>120</v>
      </c>
      <c r="E66" s="41"/>
      <c r="F66" s="41">
        <v>88</v>
      </c>
      <c r="G66" s="41"/>
      <c r="H66" s="41"/>
      <c r="I66" s="41"/>
      <c r="J66" s="41"/>
      <c r="K66" s="42">
        <v>68</v>
      </c>
      <c r="L66" s="48">
        <f t="shared" si="1"/>
        <v>3</v>
      </c>
      <c r="M66" s="44">
        <f>SUM(feb!F66 + mrt!K66 + apr!L66+ mei!M66+ jun!K66+ jul!K66+aug!K66+  L66)</f>
        <v>20</v>
      </c>
      <c r="N66" s="45">
        <f t="shared" si="9"/>
        <v>208</v>
      </c>
      <c r="O66" s="46">
        <f>SUM(feb!H66 + mrt!M66 + apr!N66+ mei!O66+ jun!M66+ jul!M66+aug!M66+  N66)</f>
        <v>1677</v>
      </c>
    </row>
    <row r="67" spans="1:15" x14ac:dyDescent="0.35">
      <c r="A67" s="9" t="s">
        <v>47</v>
      </c>
      <c r="B67" s="41">
        <v>125</v>
      </c>
      <c r="C67" s="41">
        <v>94</v>
      </c>
      <c r="D67" s="41">
        <v>162</v>
      </c>
      <c r="E67" s="41">
        <v>81</v>
      </c>
      <c r="F67" s="41">
        <v>95</v>
      </c>
      <c r="G67" s="41">
        <v>105</v>
      </c>
      <c r="H67" s="41">
        <v>120</v>
      </c>
      <c r="I67" s="41">
        <v>74</v>
      </c>
      <c r="J67" s="41">
        <v>98</v>
      </c>
      <c r="K67" s="42">
        <v>70</v>
      </c>
      <c r="L67" s="48">
        <f t="shared" ref="L67:L100" si="14">COUNT(B67:K67)</f>
        <v>10</v>
      </c>
      <c r="M67" s="44">
        <f>SUM(feb!F67 + mrt!K67 + apr!L67+ mei!M67+ jun!K67+ jul!K67+aug!K67+  L67)</f>
        <v>66</v>
      </c>
      <c r="N67" s="45">
        <f t="shared" si="9"/>
        <v>954</v>
      </c>
      <c r="O67" s="46">
        <f>SUM(feb!H67 + mrt!M67 + apr!N67+ mei!O67+ jun!M67+ jul!M67+aug!M67+  N67)</f>
        <v>7003</v>
      </c>
    </row>
    <row r="68" spans="1:15" x14ac:dyDescent="0.35">
      <c r="A68" s="9" t="s">
        <v>86</v>
      </c>
      <c r="B68" s="41"/>
      <c r="C68" s="41">
        <v>54</v>
      </c>
      <c r="D68" s="41"/>
      <c r="E68" s="41"/>
      <c r="F68" s="41"/>
      <c r="G68" s="41"/>
      <c r="H68" s="41"/>
      <c r="I68" s="41"/>
      <c r="J68" s="41"/>
      <c r="K68" s="42"/>
      <c r="L68" s="48">
        <f t="shared" si="14"/>
        <v>1</v>
      </c>
      <c r="M68" s="44">
        <f>SUM(feb!F68 + mrt!K68 + apr!L68+ mei!M68+ jun!K68+ jul!K68+aug!K68+  L68)</f>
        <v>12</v>
      </c>
      <c r="N68" s="45">
        <f t="shared" si="9"/>
        <v>54</v>
      </c>
      <c r="O68" s="46">
        <f>SUM(feb!H68 + mrt!M68 + apr!N68+ mei!O68+ jun!M68+ jul!M68+aug!M68+  N68)</f>
        <v>663</v>
      </c>
    </row>
    <row r="69" spans="1:15" x14ac:dyDescent="0.35">
      <c r="A69" s="9" t="s">
        <v>14</v>
      </c>
      <c r="B69" s="41">
        <v>125</v>
      </c>
      <c r="C69" s="4">
        <v>94</v>
      </c>
      <c r="D69" s="41">
        <v>120</v>
      </c>
      <c r="E69" s="41"/>
      <c r="F69" s="41">
        <v>88</v>
      </c>
      <c r="G69" s="41">
        <v>84</v>
      </c>
      <c r="H69" s="41"/>
      <c r="I69" s="41"/>
      <c r="J69" s="41">
        <v>95</v>
      </c>
      <c r="K69" s="42">
        <v>70</v>
      </c>
      <c r="L69" s="48">
        <f t="shared" si="14"/>
        <v>7</v>
      </c>
      <c r="M69" s="44">
        <f>SUM(feb!F69 + mrt!K69 + apr!L69+ mei!M69+ jun!K69+ jul!K69+aug!K69+  L69)</f>
        <v>51</v>
      </c>
      <c r="N69" s="45">
        <f t="shared" si="9"/>
        <v>606</v>
      </c>
      <c r="O69" s="46">
        <f>SUM(feb!H69 + mrt!M69 + apr!N69+ mei!O69+ jun!M69+ jul!M69+aug!M69+  N69)</f>
        <v>4589</v>
      </c>
    </row>
    <row r="70" spans="1:15" x14ac:dyDescent="0.35">
      <c r="A70" s="9" t="s">
        <v>46</v>
      </c>
      <c r="B70" s="41"/>
      <c r="C70" s="41"/>
      <c r="D70" s="41"/>
      <c r="E70" s="41"/>
      <c r="F70" s="41">
        <v>80</v>
      </c>
      <c r="G70" s="41"/>
      <c r="H70" s="41"/>
      <c r="I70" s="41"/>
      <c r="J70" s="41"/>
      <c r="K70" s="42"/>
      <c r="L70" s="48">
        <f t="shared" si="14"/>
        <v>1</v>
      </c>
      <c r="M70" s="44">
        <f>SUM(feb!F70 + mrt!K70 + apr!L70+ mei!M70+ jun!K70+ jul!K70+aug!K70+  L70)</f>
        <v>15</v>
      </c>
      <c r="N70" s="45">
        <f t="shared" si="9"/>
        <v>80</v>
      </c>
      <c r="O70" s="46">
        <f>SUM(feb!H70 + mrt!M70 + apr!N70+ mei!O70+ jun!M70+ jul!M70+aug!M70+  N70)</f>
        <v>879</v>
      </c>
    </row>
    <row r="71" spans="1:15" x14ac:dyDescent="0.35">
      <c r="A71" s="9" t="s">
        <v>15</v>
      </c>
      <c r="B71" s="41"/>
      <c r="C71" s="41"/>
      <c r="D71" s="41"/>
      <c r="E71" s="41"/>
      <c r="F71" s="41"/>
      <c r="G71" s="41"/>
      <c r="H71" s="41"/>
      <c r="I71" s="41"/>
      <c r="J71" s="41"/>
      <c r="K71" s="42"/>
      <c r="L71" s="48">
        <f t="shared" si="14"/>
        <v>0</v>
      </c>
      <c r="M71" s="44">
        <f>SUM(feb!F71 + mrt!K71 + apr!L71+ mei!M71+ jun!K71+ jul!K71+aug!K71+  L71)</f>
        <v>0</v>
      </c>
      <c r="N71" s="45">
        <f>SUM(B71:J71)</f>
        <v>0</v>
      </c>
      <c r="O71" s="46">
        <f>SUM(feb!H71 + mrt!M71 + apr!N71+ mei!O71+ jun!M71+ jul!M71+aug!M71+  N71)</f>
        <v>0</v>
      </c>
    </row>
    <row r="72" spans="1:15" x14ac:dyDescent="0.35">
      <c r="A72" s="9" t="s">
        <v>54</v>
      </c>
      <c r="B72" s="41"/>
      <c r="C72" s="50">
        <v>94</v>
      </c>
      <c r="D72" s="41">
        <v>120</v>
      </c>
      <c r="E72" s="41">
        <v>81</v>
      </c>
      <c r="F72" s="41"/>
      <c r="G72" s="41">
        <v>90</v>
      </c>
      <c r="H72" s="41"/>
      <c r="I72" s="41"/>
      <c r="J72" s="41"/>
      <c r="K72" s="42"/>
      <c r="L72" s="48">
        <f t="shared" si="14"/>
        <v>4</v>
      </c>
      <c r="M72" s="44">
        <f>SUM(feb!F72 + mrt!K72 + apr!L72+ mei!M72+ jun!K72+ jul!K72+aug!K72+  L72)</f>
        <v>32</v>
      </c>
      <c r="N72" s="45">
        <f>SUM(B72:J72)</f>
        <v>385</v>
      </c>
      <c r="O72" s="46">
        <f>SUM(feb!H72 + mrt!M72 + apr!N72+ mei!O72+ jun!M72+ jul!M72+aug!M72+  N72)</f>
        <v>2856</v>
      </c>
    </row>
    <row r="73" spans="1:15" x14ac:dyDescent="0.35">
      <c r="A73" s="9" t="s">
        <v>103</v>
      </c>
      <c r="B73" s="41"/>
      <c r="C73" s="41"/>
      <c r="D73" s="41"/>
      <c r="E73" s="41"/>
      <c r="F73" s="41"/>
      <c r="G73" s="41"/>
      <c r="H73" s="41"/>
      <c r="I73" s="41"/>
      <c r="J73" s="41"/>
      <c r="K73" s="42"/>
      <c r="L73" s="48">
        <f t="shared" si="14"/>
        <v>0</v>
      </c>
      <c r="M73" s="44">
        <f>SUM(feb!F73 + mrt!K73 + apr!L73+ mei!M73+ jun!K73+ jul!K73+aug!K73+  L73)</f>
        <v>0</v>
      </c>
      <c r="N73" s="45">
        <f>SUM(B73:J73)</f>
        <v>0</v>
      </c>
      <c r="O73" s="46">
        <f>SUM(feb!H73 + mrt!M73 + apr!N73+ mei!O73+ jun!M73+ jul!M73+aug!M73+  N73)</f>
        <v>0</v>
      </c>
    </row>
    <row r="74" spans="1:15" x14ac:dyDescent="0.35">
      <c r="A74" s="9" t="s">
        <v>55</v>
      </c>
      <c r="B74" s="41"/>
      <c r="C74" s="41"/>
      <c r="D74" s="41"/>
      <c r="E74" s="41"/>
      <c r="F74" s="41"/>
      <c r="G74" s="41"/>
      <c r="H74" s="41"/>
      <c r="I74" s="41"/>
      <c r="J74" s="41"/>
      <c r="K74" s="42"/>
      <c r="L74" s="48">
        <f t="shared" si="14"/>
        <v>0</v>
      </c>
      <c r="M74" s="44">
        <f>SUM(feb!F74 + mrt!K74 + apr!L74+ mei!M74+ jun!K74+ jul!K74+aug!K74+  L74)</f>
        <v>1</v>
      </c>
      <c r="N74" s="45">
        <f t="shared" si="9"/>
        <v>0</v>
      </c>
      <c r="O74" s="46">
        <f>SUM(feb!H74 + mrt!M74 + apr!N74+ mei!O74+ jun!M74+ jul!M74+aug!M74+  N74)</f>
        <v>30</v>
      </c>
    </row>
    <row r="75" spans="1:15" x14ac:dyDescent="0.35">
      <c r="A75" s="9" t="s">
        <v>16</v>
      </c>
      <c r="B75" s="41"/>
      <c r="C75" s="41"/>
      <c r="D75" s="41">
        <v>50</v>
      </c>
      <c r="E75" s="41">
        <v>51</v>
      </c>
      <c r="F75" s="41"/>
      <c r="G75" s="41">
        <v>54</v>
      </c>
      <c r="H75" s="41"/>
      <c r="I75" s="41"/>
      <c r="J75" s="41"/>
      <c r="K75" s="42">
        <v>49</v>
      </c>
      <c r="L75" s="48">
        <f t="shared" si="14"/>
        <v>4</v>
      </c>
      <c r="M75" s="44">
        <f>SUM(feb!F75 + mrt!K75 + apr!L75+ mei!M75+ jun!K75+ jul!K75+aug!K75+  L75)</f>
        <v>31</v>
      </c>
      <c r="N75" s="45">
        <f t="shared" si="9"/>
        <v>155</v>
      </c>
      <c r="O75" s="46">
        <f>SUM(feb!H75 + mrt!M75 + apr!N75+ mei!O75+ jun!M75+ jul!M75+aug!M75+  N75)</f>
        <v>1549</v>
      </c>
    </row>
    <row r="76" spans="1:15" x14ac:dyDescent="0.35">
      <c r="A76" s="9" t="s">
        <v>81</v>
      </c>
      <c r="B76" s="41">
        <v>125</v>
      </c>
      <c r="C76" s="41">
        <v>92</v>
      </c>
      <c r="D76" s="41">
        <v>120</v>
      </c>
      <c r="E76" s="41"/>
      <c r="F76" s="41"/>
      <c r="G76" s="41"/>
      <c r="H76" s="41">
        <v>114</v>
      </c>
      <c r="I76" s="41"/>
      <c r="J76" s="41">
        <v>95</v>
      </c>
      <c r="K76" s="42">
        <v>70</v>
      </c>
      <c r="L76" s="48">
        <f t="shared" si="14"/>
        <v>6</v>
      </c>
      <c r="M76" s="44">
        <f>SUM(feb!F76 + mrt!K76 + apr!L76+ mei!M76+ jun!K76+ jul!K76+aug!K76+  L76)</f>
        <v>37</v>
      </c>
      <c r="N76" s="45">
        <f t="shared" si="9"/>
        <v>546</v>
      </c>
      <c r="O76" s="46">
        <f>SUM(feb!H76 + mrt!M76 + apr!N76+ mei!O76+ jun!M76+ jul!M76+aug!M76+  N76)</f>
        <v>3534</v>
      </c>
    </row>
    <row r="77" spans="1:15" x14ac:dyDescent="0.35">
      <c r="A77" s="9" t="s">
        <v>17</v>
      </c>
      <c r="B77" s="41"/>
      <c r="C77" s="41"/>
      <c r="D77" s="41"/>
      <c r="E77" s="41"/>
      <c r="F77" s="41"/>
      <c r="G77" s="41"/>
      <c r="H77" s="41"/>
      <c r="I77" s="41"/>
      <c r="J77" s="41"/>
      <c r="K77" s="42"/>
      <c r="L77" s="48">
        <f t="shared" si="14"/>
        <v>0</v>
      </c>
      <c r="M77" s="44">
        <f>SUM(feb!F77 + mrt!K77 + apr!L77+ mei!M77+ jun!K77+ jul!K77+aug!K77+  L77)</f>
        <v>28</v>
      </c>
      <c r="N77" s="45">
        <f t="shared" si="9"/>
        <v>0</v>
      </c>
      <c r="O77" s="46">
        <f>SUM(feb!H77 + mrt!M77 + apr!N77+ mei!O77+ jun!M77+ jul!M77+aug!M77+  N77)</f>
        <v>2223</v>
      </c>
    </row>
    <row r="78" spans="1:15" x14ac:dyDescent="0.35">
      <c r="A78" s="9" t="s">
        <v>18</v>
      </c>
      <c r="B78" s="41"/>
      <c r="C78" s="41"/>
      <c r="D78" s="41"/>
      <c r="E78" s="41">
        <v>81</v>
      </c>
      <c r="F78" s="41"/>
      <c r="G78" s="41">
        <v>90</v>
      </c>
      <c r="H78" s="41"/>
      <c r="I78" s="41">
        <v>74</v>
      </c>
      <c r="J78" s="41"/>
      <c r="K78" s="42">
        <v>70</v>
      </c>
      <c r="L78" s="48">
        <f t="shared" si="14"/>
        <v>4</v>
      </c>
      <c r="M78" s="44">
        <f>SUM(feb!F78 + mrt!K78 + apr!L78+ mei!M78+ jun!K78+ jul!K78+aug!K78+  L78)</f>
        <v>37</v>
      </c>
      <c r="N78" s="45">
        <f t="shared" si="9"/>
        <v>245</v>
      </c>
      <c r="O78" s="46">
        <f>SUM(feb!H78 + mrt!M78 + apr!N78+ mei!O78+ jun!M78+ jul!M78+aug!M78+  N78)</f>
        <v>3155</v>
      </c>
    </row>
    <row r="79" spans="1:15" x14ac:dyDescent="0.35">
      <c r="A79" s="9" t="s">
        <v>107</v>
      </c>
      <c r="B79" s="41"/>
      <c r="C79" s="41">
        <v>94</v>
      </c>
      <c r="D79" s="41"/>
      <c r="E79" s="41">
        <v>81</v>
      </c>
      <c r="F79" s="41">
        <v>88</v>
      </c>
      <c r="G79" s="41"/>
      <c r="H79" s="41"/>
      <c r="I79" s="41"/>
      <c r="J79" s="41"/>
      <c r="K79" s="42"/>
      <c r="L79" s="48">
        <f t="shared" si="14"/>
        <v>3</v>
      </c>
      <c r="M79" s="44">
        <f>SUM(feb!F79 + mrt!K79 + apr!L79+ mei!M81+ jun!K79+ jul!K79+aug!K79+  L79)</f>
        <v>21</v>
      </c>
      <c r="N79" s="45">
        <f t="shared" ref="N79:N81" si="15">SUM(B79:J79)</f>
        <v>263</v>
      </c>
      <c r="O79" s="46">
        <f>SUM(feb!H79 + mrt!M79 + apr!N79+ mei!O79+ jun!M79+ jul!M79+aug!M79+  N79)</f>
        <v>2353</v>
      </c>
    </row>
    <row r="80" spans="1:15" x14ac:dyDescent="0.35">
      <c r="A80" s="9" t="s">
        <v>112</v>
      </c>
      <c r="B80" s="41"/>
      <c r="C80" s="41"/>
      <c r="D80" s="41"/>
      <c r="E80" s="41"/>
      <c r="F80" s="41"/>
      <c r="G80" s="41"/>
      <c r="H80" s="41"/>
      <c r="I80" s="41"/>
      <c r="J80" s="41"/>
      <c r="K80" s="42"/>
      <c r="L80" s="48">
        <f t="shared" si="14"/>
        <v>0</v>
      </c>
      <c r="M80" s="44">
        <f>SUM(feb!F80 + mrt!K80 + apr!L80+ mei!M82+ jun!K80+ jul!K80+aug!K80+  L80)</f>
        <v>6</v>
      </c>
      <c r="N80" s="45">
        <f t="shared" ref="N80" si="16">SUM(B80:J80)</f>
        <v>0</v>
      </c>
      <c r="O80" s="46">
        <f>SUM(feb!H80 + mrt!M80 + apr!N80+ mei!O80+ jun!M80+ jul!M80+aug!M80+  N80)</f>
        <v>0</v>
      </c>
    </row>
    <row r="81" spans="1:15" x14ac:dyDescent="0.35">
      <c r="A81" s="9" t="s">
        <v>58</v>
      </c>
      <c r="B81" s="41"/>
      <c r="C81" s="41"/>
      <c r="D81" s="41"/>
      <c r="E81" s="41"/>
      <c r="F81" s="41"/>
      <c r="G81" s="41"/>
      <c r="H81" s="41"/>
      <c r="I81" s="41"/>
      <c r="J81" s="41"/>
      <c r="K81" s="42"/>
      <c r="L81" s="48">
        <f t="shared" si="14"/>
        <v>0</v>
      </c>
      <c r="M81" s="44">
        <f>SUM(feb!F81 + mrt!K81 + apr!L81+ mei!M82+ jun!K81+ jul!K81+aug!K81+  L81)</f>
        <v>6</v>
      </c>
      <c r="N81" s="45">
        <f t="shared" si="15"/>
        <v>0</v>
      </c>
      <c r="O81" s="46">
        <f>SUM(feb!H81 + mrt!M81 + apr!N81+ mei!O81+ jun!M81+ jul!M81+aug!M81+  N81)</f>
        <v>0</v>
      </c>
    </row>
    <row r="82" spans="1:15" x14ac:dyDescent="0.35">
      <c r="A82" s="9" t="s">
        <v>19</v>
      </c>
      <c r="B82" s="41"/>
      <c r="C82" s="41"/>
      <c r="D82" s="41">
        <v>92</v>
      </c>
      <c r="E82" s="41">
        <v>82</v>
      </c>
      <c r="F82" s="41">
        <v>80</v>
      </c>
      <c r="G82" s="41">
        <v>72</v>
      </c>
      <c r="H82" s="41"/>
      <c r="I82" s="41"/>
      <c r="J82" s="41">
        <v>92</v>
      </c>
      <c r="K82" s="42">
        <v>68</v>
      </c>
      <c r="L82" s="48">
        <f t="shared" si="14"/>
        <v>6</v>
      </c>
      <c r="M82" s="44">
        <f>SUM(feb!F82 + mrt!K82 + apr!L82+ mei!M82+ jun!K82+ jul!K82+aug!K82+  L82)</f>
        <v>44</v>
      </c>
      <c r="N82" s="45">
        <f t="shared" si="9"/>
        <v>418</v>
      </c>
      <c r="O82" s="46">
        <f>SUM(feb!H82 + mrt!M82 + apr!N82+ mei!O82+ jun!M82+ jul!M82+aug!M82+  N82)</f>
        <v>3603</v>
      </c>
    </row>
    <row r="83" spans="1:15" x14ac:dyDescent="0.35">
      <c r="A83" s="9" t="s">
        <v>76</v>
      </c>
      <c r="B83" s="41"/>
      <c r="C83" s="41"/>
      <c r="D83" s="41"/>
      <c r="E83" s="41"/>
      <c r="F83" s="41">
        <v>80</v>
      </c>
      <c r="G83" s="41"/>
      <c r="H83" s="41"/>
      <c r="I83" s="41"/>
      <c r="J83" s="41"/>
      <c r="K83" s="42"/>
      <c r="L83" s="48">
        <f t="shared" si="14"/>
        <v>1</v>
      </c>
      <c r="M83" s="44">
        <f>SUM(feb!F83 + mrt!K83 + apr!L83+ mei!M83+ jun!K83+ jul!K83+aug!K83+  L83)</f>
        <v>4</v>
      </c>
      <c r="N83" s="45">
        <f t="shared" si="9"/>
        <v>80</v>
      </c>
      <c r="O83" s="46">
        <f>SUM(feb!H83 + mrt!M83 + apr!N83+ mei!O83+ jun!M83+ jul!M83+aug!M83+  N83)</f>
        <v>320</v>
      </c>
    </row>
    <row r="84" spans="1:15" x14ac:dyDescent="0.35">
      <c r="A84" s="9" t="s">
        <v>20</v>
      </c>
      <c r="B84" s="41"/>
      <c r="C84" s="41"/>
      <c r="D84" s="41"/>
      <c r="E84" s="41">
        <v>51</v>
      </c>
      <c r="F84" s="41">
        <v>80</v>
      </c>
      <c r="G84" s="41">
        <v>54</v>
      </c>
      <c r="H84" s="41"/>
      <c r="I84" s="41"/>
      <c r="J84" s="41"/>
      <c r="K84" s="42"/>
      <c r="L84" s="48">
        <f t="shared" si="14"/>
        <v>3</v>
      </c>
      <c r="M84" s="44">
        <f>SUM(feb!F84 + mrt!K84 + apr!L84+ mei!M84+ jun!K84+ jul!K84+aug!K84+  L84)</f>
        <v>36</v>
      </c>
      <c r="N84" s="45">
        <f t="shared" ref="N84:N89" si="17">SUM(B84:J84)</f>
        <v>185</v>
      </c>
      <c r="O84" s="46">
        <f>SUM(feb!H84 + mrt!M84 + apr!N84+ mei!O84+ jun!M84+ jul!M84+aug!M84+  N84)</f>
        <v>2030</v>
      </c>
    </row>
    <row r="85" spans="1:15" x14ac:dyDescent="0.35">
      <c r="A85" s="9" t="s">
        <v>65</v>
      </c>
      <c r="B85" s="41"/>
      <c r="C85" s="41"/>
      <c r="D85" s="41"/>
      <c r="E85" s="41"/>
      <c r="F85" s="41"/>
      <c r="G85" s="41"/>
      <c r="H85" s="41"/>
      <c r="I85" s="41"/>
      <c r="J85" s="41"/>
      <c r="K85" s="42"/>
      <c r="L85" s="48">
        <f t="shared" si="14"/>
        <v>0</v>
      </c>
      <c r="M85" s="44">
        <f>SUM(feb!F85 + mrt!K85 + apr!L85+ mei!M85+ jun!K85+ jul!K85+aug!K85+  L85)</f>
        <v>1</v>
      </c>
      <c r="N85" s="45">
        <f t="shared" si="17"/>
        <v>0</v>
      </c>
      <c r="O85" s="46">
        <f>SUM(feb!H85 + mrt!M85 + apr!N85+ mei!O85+ jun!M85+ jul!M85+aug!M85+  N85)</f>
        <v>62</v>
      </c>
    </row>
    <row r="86" spans="1:15" x14ac:dyDescent="0.35">
      <c r="A86" s="9" t="s">
        <v>26</v>
      </c>
      <c r="B86" s="41"/>
      <c r="C86" s="41">
        <v>54</v>
      </c>
      <c r="D86" s="41">
        <v>50</v>
      </c>
      <c r="E86" s="41"/>
      <c r="F86" s="41">
        <v>80</v>
      </c>
      <c r="G86" s="41"/>
      <c r="H86" s="41"/>
      <c r="I86" s="41"/>
      <c r="J86" s="41"/>
      <c r="K86" s="42"/>
      <c r="L86" s="48">
        <f t="shared" si="14"/>
        <v>3</v>
      </c>
      <c r="M86" s="44">
        <f>SUM(feb!F86 + mrt!K86 + apr!L86+ mei!M86+ jun!K86+ jul!K86+aug!K86+  L86)</f>
        <v>22</v>
      </c>
      <c r="N86" s="45">
        <f t="shared" si="17"/>
        <v>184</v>
      </c>
      <c r="O86" s="46">
        <f>SUM(feb!H86 + mrt!M86 + apr!N86+ mei!O86+ jun!M86+ jul!M86+aug!M86+  N86)</f>
        <v>1184</v>
      </c>
    </row>
    <row r="87" spans="1:15" x14ac:dyDescent="0.35">
      <c r="A87" s="9" t="s">
        <v>43</v>
      </c>
      <c r="B87" s="41">
        <v>125</v>
      </c>
      <c r="C87" s="41">
        <v>92</v>
      </c>
      <c r="D87" s="41">
        <v>120</v>
      </c>
      <c r="E87" s="41">
        <v>81</v>
      </c>
      <c r="F87" s="41">
        <v>88</v>
      </c>
      <c r="G87" s="41">
        <v>84</v>
      </c>
      <c r="H87" s="41">
        <v>114</v>
      </c>
      <c r="I87" s="41">
        <v>74</v>
      </c>
      <c r="J87" s="41">
        <v>95</v>
      </c>
      <c r="K87" s="42">
        <v>70</v>
      </c>
      <c r="L87" s="48">
        <f t="shared" si="14"/>
        <v>10</v>
      </c>
      <c r="M87" s="44">
        <f>SUM(feb!F87 + mrt!K87 + apr!L87+ mei!M87+ jun!K87+ jul!K87+aug!K87+  L87)</f>
        <v>67</v>
      </c>
      <c r="N87" s="45">
        <f t="shared" si="17"/>
        <v>873</v>
      </c>
      <c r="O87" s="46">
        <f>SUM(feb!H87 + mrt!M87 + apr!N87+ mei!O87+ jun!M87+ jul!M87+aug!M87+  N87)</f>
        <v>6277</v>
      </c>
    </row>
    <row r="88" spans="1:15" x14ac:dyDescent="0.35">
      <c r="A88" s="9" t="s">
        <v>126</v>
      </c>
      <c r="B88" s="41"/>
      <c r="C88" s="41"/>
      <c r="D88" s="41"/>
      <c r="E88" s="41">
        <v>51</v>
      </c>
      <c r="F88" s="41">
        <v>80</v>
      </c>
      <c r="G88" s="41"/>
      <c r="H88" s="41"/>
      <c r="I88" s="41"/>
      <c r="J88" s="41">
        <v>55</v>
      </c>
      <c r="K88" s="42"/>
      <c r="L88" s="48">
        <f t="shared" si="14"/>
        <v>3</v>
      </c>
      <c r="M88" s="44">
        <f>SUM(feb!F88 + mrt!K88 + apr!L88+ mei!M88+ jun!K88+ jul!K88+aug!K88+  L88)</f>
        <v>19</v>
      </c>
      <c r="N88" s="45">
        <f t="shared" ref="N88" si="18">SUM(B88:J88)</f>
        <v>186</v>
      </c>
      <c r="O88" s="46">
        <f>SUM(feb!H88 + mrt!M88 + apr!N88+ mei!O88+ jun!M88+ jul!M88+aug!M88+  N88)</f>
        <v>1086</v>
      </c>
    </row>
    <row r="89" spans="1:15" x14ac:dyDescent="0.35">
      <c r="A89" s="9" t="s">
        <v>62</v>
      </c>
      <c r="B89" s="41"/>
      <c r="C89" s="41"/>
      <c r="D89" s="41"/>
      <c r="E89" s="41"/>
      <c r="F89" s="41"/>
      <c r="G89" s="41"/>
      <c r="H89" s="41"/>
      <c r="I89" s="41"/>
      <c r="J89" s="41"/>
      <c r="K89" s="42"/>
      <c r="L89" s="48">
        <f t="shared" si="14"/>
        <v>0</v>
      </c>
      <c r="M89" s="44">
        <f>SUM(feb!F89 + mrt!K89 + apr!L89+ mei!M89+ jun!K89+ jul!K89+aug!K89+  L89)</f>
        <v>0</v>
      </c>
      <c r="N89" s="45">
        <f t="shared" si="17"/>
        <v>0</v>
      </c>
      <c r="O89" s="46">
        <f>SUM(feb!H89 + mrt!M89 + apr!N89+ mei!O89+ jun!M89+ jul!M89+aug!M89+  N89)</f>
        <v>0</v>
      </c>
    </row>
    <row r="90" spans="1:15" x14ac:dyDescent="0.35">
      <c r="A90" s="9" t="s">
        <v>117</v>
      </c>
      <c r="B90" s="41"/>
      <c r="C90" s="41"/>
      <c r="D90" s="41"/>
      <c r="E90" s="41">
        <v>51</v>
      </c>
      <c r="F90" s="41">
        <v>80</v>
      </c>
      <c r="G90" s="41"/>
      <c r="H90" s="41"/>
      <c r="I90" s="41"/>
      <c r="J90" s="41">
        <v>55</v>
      </c>
      <c r="K90" s="42"/>
      <c r="L90" s="48">
        <f t="shared" si="14"/>
        <v>3</v>
      </c>
      <c r="M90" s="44">
        <f>SUM(feb!F90 + mrt!K90 + apr!L90+ mei!M90+ jun!K90+ jul!K90+aug!K90+  L90)</f>
        <v>11</v>
      </c>
      <c r="N90" s="45">
        <f t="shared" ref="N90:N101" si="19">SUM(B90:J90)</f>
        <v>186</v>
      </c>
      <c r="O90" s="46">
        <f>SUM(feb!H90 + mrt!M90 + apr!N90+ mei!O90+ jun!M90+ jul!M90+aug!M90+  N90)</f>
        <v>679</v>
      </c>
    </row>
    <row r="91" spans="1:15" x14ac:dyDescent="0.35">
      <c r="A91" s="9" t="s">
        <v>97</v>
      </c>
      <c r="B91" s="41"/>
      <c r="C91" s="41"/>
      <c r="D91" s="41"/>
      <c r="E91" s="41"/>
      <c r="F91" s="41"/>
      <c r="G91" s="41"/>
      <c r="H91" s="41"/>
      <c r="I91" s="41"/>
      <c r="J91" s="41"/>
      <c r="K91" s="42"/>
      <c r="L91" s="48">
        <f t="shared" si="14"/>
        <v>0</v>
      </c>
      <c r="M91" s="44">
        <f>SUM(feb!F91 + mrt!K91 + apr!L91+ mei!M91+ jun!K91+ jul!K91+aug!K91+  L91)</f>
        <v>0</v>
      </c>
      <c r="N91" s="45">
        <f t="shared" si="19"/>
        <v>0</v>
      </c>
      <c r="O91" s="46">
        <f>SUM(feb!H91 + mrt!M91 + apr!N91+ mei!O91+ jun!M91+ jul!M91+aug!M91+  N91)</f>
        <v>0</v>
      </c>
    </row>
    <row r="92" spans="1:15" x14ac:dyDescent="0.35">
      <c r="A92" s="9" t="s">
        <v>98</v>
      </c>
      <c r="B92" s="41"/>
      <c r="C92" s="41"/>
      <c r="D92" s="41"/>
      <c r="E92" s="41"/>
      <c r="F92" s="41"/>
      <c r="G92" s="41"/>
      <c r="H92" s="41"/>
      <c r="I92" s="41"/>
      <c r="J92" s="41"/>
      <c r="K92" s="42"/>
      <c r="L92" s="48">
        <f t="shared" si="14"/>
        <v>0</v>
      </c>
      <c r="M92" s="44">
        <f>SUM(feb!F92 + mrt!K92 + apr!L92+ mei!M92+ jun!K92+ jul!K92+aug!K92+  L92)</f>
        <v>0</v>
      </c>
      <c r="N92" s="45">
        <f t="shared" si="19"/>
        <v>0</v>
      </c>
      <c r="O92" s="46">
        <f>SUM(feb!H92 + mrt!M92 + apr!N92+ mei!O92+ jun!M92+ jul!M92+aug!M92+  N92)</f>
        <v>0</v>
      </c>
    </row>
    <row r="93" spans="1:15" x14ac:dyDescent="0.35">
      <c r="A93" s="9" t="s">
        <v>83</v>
      </c>
      <c r="B93" s="41"/>
      <c r="C93" s="41"/>
      <c r="D93" s="41"/>
      <c r="E93" s="41"/>
      <c r="F93" s="41"/>
      <c r="G93" s="41"/>
      <c r="H93" s="41"/>
      <c r="I93" s="41"/>
      <c r="J93" s="41"/>
      <c r="K93" s="42"/>
      <c r="L93" s="48">
        <f t="shared" si="14"/>
        <v>0</v>
      </c>
      <c r="M93" s="44">
        <f>SUM(feb!F93 + mrt!K93 + apr!L93+ mei!M93+ jun!K93+ jul!K93+aug!K93+  L93)</f>
        <v>11</v>
      </c>
      <c r="N93" s="45">
        <f t="shared" si="19"/>
        <v>0</v>
      </c>
      <c r="O93" s="46">
        <f>SUM(feb!H93 + mrt!M93 + apr!N93+ mei!O93+ jun!M93+ jul!M93+aug!M93+  N93)</f>
        <v>931</v>
      </c>
    </row>
    <row r="94" spans="1:15" x14ac:dyDescent="0.35">
      <c r="A94" s="9" t="s">
        <v>74</v>
      </c>
      <c r="B94" s="41"/>
      <c r="C94" s="41"/>
      <c r="D94" s="41"/>
      <c r="E94" s="41"/>
      <c r="F94" s="41"/>
      <c r="G94" s="41"/>
      <c r="H94" s="41"/>
      <c r="I94" s="41"/>
      <c r="J94" s="41"/>
      <c r="K94" s="42"/>
      <c r="L94" s="48">
        <f t="shared" si="14"/>
        <v>0</v>
      </c>
      <c r="M94" s="44">
        <f>SUM(feb!F94 + mrt!K94 + apr!L94+ mei!M94+ jun!K94+ jul!K94+aug!K94+  L94)</f>
        <v>0</v>
      </c>
      <c r="N94" s="45">
        <f t="shared" si="19"/>
        <v>0</v>
      </c>
      <c r="O94" s="46">
        <f>SUM(feb!H94 + mrt!M94 + apr!N94+ mei!O94+ jun!M94+ jul!M94+aug!M94+  N94)</f>
        <v>0</v>
      </c>
    </row>
    <row r="95" spans="1:15" x14ac:dyDescent="0.35">
      <c r="A95" s="18" t="s">
        <v>111</v>
      </c>
      <c r="B95" s="41"/>
      <c r="C95" s="41"/>
      <c r="D95" s="41"/>
      <c r="E95" s="41"/>
      <c r="F95" s="41"/>
      <c r="G95" s="41"/>
      <c r="H95" s="41"/>
      <c r="I95" s="41"/>
      <c r="J95" s="41"/>
      <c r="K95" s="42"/>
      <c r="L95" s="48">
        <f t="shared" si="14"/>
        <v>0</v>
      </c>
      <c r="M95" s="44">
        <f>SUM(feb!F95 + mrt!K95 + apr!L95+ mei!M95+ jun!K95+ jul!K95+aug!K95+  L95)</f>
        <v>0</v>
      </c>
      <c r="N95" s="45">
        <f t="shared" si="19"/>
        <v>0</v>
      </c>
      <c r="O95" s="46">
        <f>SUM(feb!H95 + mrt!M95 + apr!N95+ mei!O95+ jun!M95+ jul!M95+aug!M95+  N95)</f>
        <v>0</v>
      </c>
    </row>
    <row r="96" spans="1:15" x14ac:dyDescent="0.35">
      <c r="A96" s="18" t="s">
        <v>99</v>
      </c>
      <c r="B96" s="41"/>
      <c r="C96" s="41"/>
      <c r="D96" s="41"/>
      <c r="E96" s="41"/>
      <c r="F96" s="41"/>
      <c r="G96" s="41"/>
      <c r="H96" s="41"/>
      <c r="I96" s="41"/>
      <c r="J96" s="41"/>
      <c r="K96" s="42"/>
      <c r="L96" s="48">
        <f t="shared" si="14"/>
        <v>0</v>
      </c>
      <c r="M96" s="44">
        <f>SUM(feb!F96 + mrt!K96 + apr!L96+ mei!M96+ jun!K96+ jul!K96+aug!K96+  L96)</f>
        <v>0</v>
      </c>
      <c r="N96" s="45">
        <f t="shared" si="19"/>
        <v>0</v>
      </c>
      <c r="O96" s="46">
        <f>SUM(feb!H96 + mrt!M96 + apr!N96+ mei!O96+ jun!M96+ jul!M96+aug!M96+  N96)</f>
        <v>0</v>
      </c>
    </row>
    <row r="97" spans="1:15" x14ac:dyDescent="0.35">
      <c r="A97" s="18" t="s">
        <v>121</v>
      </c>
      <c r="B97" s="41"/>
      <c r="C97" s="41"/>
      <c r="D97" s="41"/>
      <c r="E97" s="41"/>
      <c r="F97" s="41">
        <v>95</v>
      </c>
      <c r="G97" s="41">
        <v>90</v>
      </c>
      <c r="H97" s="41"/>
      <c r="I97" s="41"/>
      <c r="J97" s="41"/>
      <c r="K97" s="42"/>
      <c r="L97" s="48">
        <f t="shared" si="14"/>
        <v>2</v>
      </c>
      <c r="M97" s="44">
        <f>SUM(feb!F97 + mrt!K97 + apr!L97+ mei!M97+ jun!K97+ jul!K97+aug!K97+  L97)</f>
        <v>12</v>
      </c>
      <c r="N97" s="45">
        <f t="shared" ref="N97" si="20">SUM(B97:J97)</f>
        <v>185</v>
      </c>
      <c r="O97" s="46">
        <f>SUM(feb!H97 + mrt!M97 + apr!N97+ mei!O97+ jun!M97+ jul!M97+aug!M97+  N97)</f>
        <v>946</v>
      </c>
    </row>
    <row r="98" spans="1:15" x14ac:dyDescent="0.35">
      <c r="A98" s="18" t="s">
        <v>102</v>
      </c>
      <c r="B98" s="41">
        <v>91</v>
      </c>
      <c r="C98" s="41">
        <v>74</v>
      </c>
      <c r="D98" s="41">
        <v>92</v>
      </c>
      <c r="E98" s="41">
        <v>82</v>
      </c>
      <c r="F98" s="41">
        <v>80</v>
      </c>
      <c r="G98" s="41">
        <v>72</v>
      </c>
      <c r="H98" s="41">
        <v>89</v>
      </c>
      <c r="I98" s="41"/>
      <c r="J98" s="41">
        <v>92</v>
      </c>
      <c r="K98" s="42">
        <v>68</v>
      </c>
      <c r="L98" s="48">
        <f t="shared" si="14"/>
        <v>9</v>
      </c>
      <c r="M98" s="44">
        <f>SUM(feb!F98 + mrt!K98 + apr!L98+ mei!M98+ jun!K98+ jul!K98+aug!K98+  L98)</f>
        <v>52</v>
      </c>
      <c r="N98" s="45">
        <f t="shared" si="19"/>
        <v>672</v>
      </c>
      <c r="O98" s="46">
        <f>SUM(feb!H98 + mrt!M98 + apr!N98+ mei!O98+ jun!M98+ jul!M98+aug!M98+  N98)</f>
        <v>4225</v>
      </c>
    </row>
    <row r="99" spans="1:15" x14ac:dyDescent="0.35">
      <c r="A99" s="18" t="s">
        <v>100</v>
      </c>
      <c r="B99" s="41"/>
      <c r="C99" s="41"/>
      <c r="D99" s="41"/>
      <c r="E99" s="41"/>
      <c r="F99" s="41"/>
      <c r="G99" s="41"/>
      <c r="H99" s="41"/>
      <c r="I99" s="41"/>
      <c r="J99" s="41"/>
      <c r="K99" s="42"/>
      <c r="L99" s="48">
        <f t="shared" si="14"/>
        <v>0</v>
      </c>
      <c r="M99" s="44">
        <f>SUM(feb!F99 + mrt!K99 + apr!L99+ mei!M99+ jun!K99+ jul!K99+aug!K99+  L99)</f>
        <v>2</v>
      </c>
      <c r="N99" s="45">
        <f t="shared" si="19"/>
        <v>0</v>
      </c>
      <c r="O99" s="46">
        <f>SUM(feb!H99 + mrt!M99 + apr!N99+ mei!O99+ jun!M99+ jul!M99+aug!M99+  N99)</f>
        <v>205</v>
      </c>
    </row>
    <row r="100" spans="1:15" x14ac:dyDescent="0.35">
      <c r="A100" s="18" t="s">
        <v>75</v>
      </c>
      <c r="B100" s="41"/>
      <c r="C100" s="41"/>
      <c r="D100" s="41"/>
      <c r="E100" s="41"/>
      <c r="F100" s="41"/>
      <c r="G100" s="41">
        <v>54</v>
      </c>
      <c r="H100" s="41">
        <v>59</v>
      </c>
      <c r="I100" s="41"/>
      <c r="J100" s="41">
        <v>55</v>
      </c>
      <c r="K100" s="42">
        <v>49</v>
      </c>
      <c r="L100" s="48">
        <f t="shared" si="14"/>
        <v>4</v>
      </c>
      <c r="M100" s="44">
        <f>SUM(feb!F100 + mrt!K100 + apr!L100+ mei!M100+ jun!K100+ jul!K100+aug!K100+  L100)</f>
        <v>48</v>
      </c>
      <c r="N100" s="45">
        <f t="shared" si="19"/>
        <v>168</v>
      </c>
      <c r="O100" s="46">
        <f>SUM(feb!H100 + mrt!M100 + apr!N100+ mei!O100+ jun!M100+ jul!M100+aug!M100+  N100)</f>
        <v>2565</v>
      </c>
    </row>
    <row r="101" spans="1:15" ht="13.15" thickBot="1" x14ac:dyDescent="0.4">
      <c r="A101" s="10" t="s">
        <v>21</v>
      </c>
      <c r="B101" s="47"/>
      <c r="C101" s="47"/>
      <c r="D101" s="47"/>
      <c r="E101" s="47"/>
      <c r="F101" s="47"/>
      <c r="G101" s="47"/>
      <c r="H101" s="47"/>
      <c r="I101" s="47"/>
      <c r="J101" s="47"/>
      <c r="K101" s="49"/>
      <c r="L101" s="64">
        <f>COUNT(B101:K101)</f>
        <v>0</v>
      </c>
      <c r="M101" s="61">
        <f>SUM(feb!F101 + mrt!K101 + apr!L101+ mei!M101+ jun!K101+ jul!K101+aug!K101+  L101)</f>
        <v>2</v>
      </c>
      <c r="N101" s="62">
        <f t="shared" si="19"/>
        <v>0</v>
      </c>
      <c r="O101" s="63">
        <f>SUM(feb!H101 + mrt!M101 + apr!N101+ mei!O101+ jun!M101+ jul!M101+aug!M101+  N101)</f>
        <v>89</v>
      </c>
    </row>
  </sheetData>
  <mergeCells count="4">
    <mergeCell ref="N2:N3"/>
    <mergeCell ref="O2:O3"/>
    <mergeCell ref="L2:L3"/>
    <mergeCell ref="M2:M3"/>
  </mergeCells>
  <phoneticPr fontId="7" type="noConversion"/>
  <pageMargins left="0.78740157480314965" right="0.78740157480314965" top="0.39370078740157483" bottom="0.39370078740157483" header="0" footer="0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12</vt:i4>
      </vt:variant>
      <vt:variant>
        <vt:lpstr>Benoemde bereiken</vt:lpstr>
      </vt:variant>
      <vt:variant>
        <vt:i4>11</vt:i4>
      </vt:variant>
    </vt:vector>
  </HeadingPairs>
  <TitlesOfParts>
    <vt:vector size="23" baseType="lpstr">
      <vt:lpstr>boterpunten</vt:lpstr>
      <vt:lpstr>feb</vt:lpstr>
      <vt:lpstr>mrt</vt:lpstr>
      <vt:lpstr>apr</vt:lpstr>
      <vt:lpstr>mei</vt:lpstr>
      <vt:lpstr>jun</vt:lpstr>
      <vt:lpstr>jul</vt:lpstr>
      <vt:lpstr>aug</vt:lpstr>
      <vt:lpstr>sep</vt:lpstr>
      <vt:lpstr>okt</vt:lpstr>
      <vt:lpstr>Punten</vt:lpstr>
      <vt:lpstr>KM</vt:lpstr>
      <vt:lpstr>boterpunten!Afdrukbereik</vt:lpstr>
      <vt:lpstr>apr!Afdruktitels</vt:lpstr>
      <vt:lpstr>aug!Afdruktitels</vt:lpstr>
      <vt:lpstr>boterpunten!Afdruktitels</vt:lpstr>
      <vt:lpstr>feb!Afdruktitels</vt:lpstr>
      <vt:lpstr>jul!Afdruktitels</vt:lpstr>
      <vt:lpstr>jun!Afdruktitels</vt:lpstr>
      <vt:lpstr>mei!Afdruktitels</vt:lpstr>
      <vt:lpstr>mrt!Afdruktitels</vt:lpstr>
      <vt:lpstr>okt!Afdruktitels</vt:lpstr>
      <vt:lpstr>sep!Afdruktitels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wauterda</dc:creator>
  <cp:lastModifiedBy>joseph simons</cp:lastModifiedBy>
  <cp:lastPrinted>2018-05-27T18:53:47Z</cp:lastPrinted>
  <dcterms:created xsi:type="dcterms:W3CDTF">2006-02-10T07:21:09Z</dcterms:created>
  <dcterms:modified xsi:type="dcterms:W3CDTF">2018-10-22T18:50:43Z</dcterms:modified>
</cp:coreProperties>
</file>